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2"/>
  </bookViews>
  <sheets>
    <sheet name="表紙" sheetId="1" r:id="rId1"/>
    <sheet name="申込書" sheetId="2" r:id="rId2"/>
    <sheet name="佐賀県　折込部数表" sheetId="3" r:id="rId3"/>
    <sheet name="市郡別一覧表" sheetId="4" r:id="rId4"/>
    <sheet name="変更内容" sheetId="5" r:id="rId5"/>
  </sheets>
  <definedNames>
    <definedName name="_xlnm.Print_Area" localSheetId="2">'佐賀県　折込部数表'!$A$1:$Y$141</definedName>
    <definedName name="_xlnm.Print_Area" localSheetId="3">'市郡別一覧表'!$B$1:$S$36</definedName>
    <definedName name="_xlnm.Print_Titles" localSheetId="2">'佐賀県　折込部数表'!$1:$13</definedName>
  </definedNames>
  <calcPr fullCalcOnLoad="1"/>
</workbook>
</file>

<file path=xl/comments3.xml><?xml version="1.0" encoding="utf-8"?>
<comments xmlns="http://schemas.openxmlformats.org/spreadsheetml/2006/main">
  <authors>
    <author>orikomi-6</author>
  </authors>
  <commentList>
    <comment ref="L14" authorId="0">
      <text>
        <r>
          <rPr>
            <sz val="20"/>
            <rFont val="游ゴシック Medium"/>
            <family val="3"/>
          </rPr>
          <t>朝日新聞扱い</t>
        </r>
        <r>
          <rPr>
            <sz val="9"/>
            <rFont val="MS P ゴシック"/>
            <family val="3"/>
          </rPr>
          <t xml:space="preserve">
</t>
        </r>
      </text>
    </comment>
  </commentList>
</comments>
</file>

<file path=xl/sharedStrings.xml><?xml version="1.0" encoding="utf-8"?>
<sst xmlns="http://schemas.openxmlformats.org/spreadsheetml/2006/main" count="475" uniqueCount="279">
  <si>
    <t>合　　　計</t>
  </si>
  <si>
    <t>部数</t>
  </si>
  <si>
    <t>佐賀新聞</t>
  </si>
  <si>
    <t>朝日新聞</t>
  </si>
  <si>
    <t>毎日新聞</t>
  </si>
  <si>
    <t>読売新聞</t>
  </si>
  <si>
    <t>西日本新聞</t>
  </si>
  <si>
    <t>佐賀東部</t>
  </si>
  <si>
    <t>佐賀南部</t>
  </si>
  <si>
    <t>佐賀北部</t>
  </si>
  <si>
    <t>金泉</t>
  </si>
  <si>
    <t>大和</t>
  </si>
  <si>
    <t>大和西</t>
  </si>
  <si>
    <t>大和北</t>
  </si>
  <si>
    <t>西与賀</t>
  </si>
  <si>
    <t>北山</t>
  </si>
  <si>
    <t>関屋</t>
  </si>
  <si>
    <t>市の川</t>
  </si>
  <si>
    <t>合　計</t>
  </si>
  <si>
    <t>千代田</t>
  </si>
  <si>
    <t>神埼</t>
  </si>
  <si>
    <t>吉野ヶ里</t>
  </si>
  <si>
    <t>三養基郡</t>
  </si>
  <si>
    <t>基山</t>
  </si>
  <si>
    <t>中原</t>
  </si>
  <si>
    <t>北茂安</t>
  </si>
  <si>
    <t>三根</t>
  </si>
  <si>
    <t>鳥栖市</t>
  </si>
  <si>
    <t>鳥栖中央</t>
  </si>
  <si>
    <t>鳥栖東</t>
  </si>
  <si>
    <t>鳥栖西部</t>
  </si>
  <si>
    <t>鳥栖西</t>
  </si>
  <si>
    <t>鳥栖北</t>
  </si>
  <si>
    <t>小城市</t>
  </si>
  <si>
    <t>牛津</t>
  </si>
  <si>
    <t>小城</t>
  </si>
  <si>
    <t>三日月</t>
  </si>
  <si>
    <t>多久市</t>
  </si>
  <si>
    <t>多久中央</t>
  </si>
  <si>
    <t>北多久</t>
  </si>
  <si>
    <t>東多久</t>
  </si>
  <si>
    <t>武雄市</t>
  </si>
  <si>
    <t>川登</t>
  </si>
  <si>
    <t>杵島郡</t>
  </si>
  <si>
    <t>北方</t>
  </si>
  <si>
    <t>大町</t>
  </si>
  <si>
    <t>江北</t>
  </si>
  <si>
    <t>鹿島市</t>
  </si>
  <si>
    <t>鹿島中央</t>
  </si>
  <si>
    <t>鹿島西部</t>
  </si>
  <si>
    <t>鹿島東部</t>
  </si>
  <si>
    <t>藤津郡</t>
  </si>
  <si>
    <t>塩田</t>
  </si>
  <si>
    <t>嬉野</t>
  </si>
  <si>
    <t>伊万里市</t>
  </si>
  <si>
    <t>伊万里西部</t>
  </si>
  <si>
    <t>伊万里北部</t>
  </si>
  <si>
    <t>久原</t>
  </si>
  <si>
    <t>東山代</t>
  </si>
  <si>
    <t>西松浦郡</t>
  </si>
  <si>
    <t>有田</t>
  </si>
  <si>
    <t>西有田</t>
  </si>
  <si>
    <t>唐津中央</t>
  </si>
  <si>
    <t>唐津西部</t>
  </si>
  <si>
    <t>唐津西</t>
  </si>
  <si>
    <t>唐津東</t>
  </si>
  <si>
    <t>唐津南部</t>
  </si>
  <si>
    <t>唐津南</t>
  </si>
  <si>
    <t>呼子</t>
  </si>
  <si>
    <t>切木</t>
  </si>
  <si>
    <t>納所</t>
  </si>
  <si>
    <t>有浦</t>
  </si>
  <si>
    <t>星賀</t>
  </si>
  <si>
    <t>神埼市</t>
  </si>
  <si>
    <t>嬉野市</t>
  </si>
  <si>
    <t>東松浦郡</t>
  </si>
  <si>
    <t>地区　計</t>
  </si>
  <si>
    <t>武内若木</t>
  </si>
  <si>
    <t>嬉野中央</t>
  </si>
  <si>
    <t>タイトル</t>
  </si>
  <si>
    <t>広告主</t>
  </si>
  <si>
    <t>折込日</t>
  </si>
  <si>
    <t>備考</t>
  </si>
  <si>
    <t>吉野ヶ里</t>
  </si>
  <si>
    <t>[　佐賀市　]</t>
  </si>
  <si>
    <t>[　神埼市　]</t>
  </si>
  <si>
    <t>[　三養基郡　]</t>
  </si>
  <si>
    <t>[　鳥栖市　]</t>
  </si>
  <si>
    <t>[　小城市　]</t>
  </si>
  <si>
    <t>[　多久市　]</t>
  </si>
  <si>
    <t>[　武雄市　]</t>
  </si>
  <si>
    <t>[　杵島郡　]</t>
  </si>
  <si>
    <t>[　鹿島市　]</t>
  </si>
  <si>
    <t>[　藤津郡　]</t>
  </si>
  <si>
    <t>[　嬉野市　]</t>
  </si>
  <si>
    <t>[　伊万里市　]</t>
  </si>
  <si>
    <t>[　西松浦郡　]</t>
  </si>
  <si>
    <t>[　唐津市　]</t>
  </si>
  <si>
    <t>[　東松浦郡　]</t>
  </si>
  <si>
    <t>※この部数は各新聞の折込センターの発表によるものです。</t>
  </si>
  <si>
    <t>唐津市</t>
  </si>
  <si>
    <t>サイズ</t>
  </si>
  <si>
    <t>佐賀中央</t>
  </si>
  <si>
    <t>鳥栖東</t>
  </si>
  <si>
    <t>合  　計</t>
  </si>
  <si>
    <t>地　区　名</t>
  </si>
  <si>
    <t>販売店名</t>
  </si>
  <si>
    <t>部数</t>
  </si>
  <si>
    <t>設定数</t>
  </si>
  <si>
    <t>合売店</t>
  </si>
  <si>
    <t>川副</t>
  </si>
  <si>
    <t>浜崎</t>
  </si>
  <si>
    <t>神埼・千代田</t>
  </si>
  <si>
    <t>栄城・西部</t>
  </si>
  <si>
    <t>鳥栖南</t>
  </si>
  <si>
    <t>北茂安・中原</t>
  </si>
  <si>
    <t>基山</t>
  </si>
  <si>
    <t>Ｎ</t>
  </si>
  <si>
    <t>山内(三間坂)</t>
  </si>
  <si>
    <t>背振</t>
  </si>
  <si>
    <t>白石須古</t>
  </si>
  <si>
    <t>太良</t>
  </si>
  <si>
    <t>星賀</t>
  </si>
  <si>
    <t>高串</t>
  </si>
  <si>
    <t>入野</t>
  </si>
  <si>
    <t>佐賀西部</t>
  </si>
  <si>
    <t>佐賀北部</t>
  </si>
  <si>
    <t>唐津</t>
  </si>
  <si>
    <t>南唐津</t>
  </si>
  <si>
    <t>東唐津</t>
  </si>
  <si>
    <t>佐賀有田</t>
  </si>
  <si>
    <t>佐賀本庄</t>
  </si>
  <si>
    <t>伊万里</t>
  </si>
  <si>
    <t>伊万里西</t>
  </si>
  <si>
    <t>鎮西</t>
  </si>
  <si>
    <t>七山</t>
  </si>
  <si>
    <t>武雄東</t>
  </si>
  <si>
    <t>松浦大川</t>
  </si>
  <si>
    <t>南波多</t>
  </si>
  <si>
    <t>波多津黒川</t>
  </si>
  <si>
    <t>配布数</t>
  </si>
  <si>
    <t>朝刊数</t>
  </si>
  <si>
    <t>三瀬</t>
  </si>
  <si>
    <t>　ご注意</t>
  </si>
  <si>
    <t>■ 各販売店の部数未満で折込地区指定がある場合は、配達区域の関係で希望通りに折込にならない場合がございますので予めご了承下さい。</t>
  </si>
  <si>
    <t>総枚数</t>
  </si>
  <si>
    <t>新聞折込　合計部数</t>
  </si>
  <si>
    <t>佐賀県　市郡別一覧表</t>
  </si>
  <si>
    <r>
      <t>神埼郡</t>
    </r>
    <r>
      <rPr>
        <sz val="14"/>
        <rFont val="游ゴシック Medium"/>
        <family val="3"/>
      </rPr>
      <t>　（吉野ヶ里町）</t>
    </r>
  </si>
  <si>
    <t>佐賀中央</t>
  </si>
  <si>
    <t>久保田</t>
  </si>
  <si>
    <t>鳥栖中</t>
  </si>
  <si>
    <t>牛津</t>
  </si>
  <si>
    <t>Y</t>
  </si>
  <si>
    <t>武雄北方</t>
  </si>
  <si>
    <t>武雄</t>
  </si>
  <si>
    <t>武雄</t>
  </si>
  <si>
    <t>白石</t>
  </si>
  <si>
    <t>唐津中</t>
  </si>
  <si>
    <t>唐津中</t>
  </si>
  <si>
    <t>湊</t>
  </si>
  <si>
    <t>ＡY</t>
  </si>
  <si>
    <t>折込申込書</t>
  </si>
  <si>
    <t>●太枠内のみ記入ください</t>
  </si>
  <si>
    <t>申込日</t>
  </si>
  <si>
    <t>折　込　日</t>
  </si>
  <si>
    <r>
      <t>広　告　主　名　　　　　</t>
    </r>
    <r>
      <rPr>
        <sz val="9"/>
        <rFont val="游ゴシック Medium"/>
        <family val="3"/>
      </rPr>
      <t>（ちらし表記の名称）</t>
    </r>
  </si>
  <si>
    <t>折込総数</t>
  </si>
  <si>
    <t>枚</t>
  </si>
  <si>
    <t>サイズ</t>
  </si>
  <si>
    <t>請　求　先</t>
  </si>
  <si>
    <t>　　留意事項</t>
  </si>
  <si>
    <t>請求先住所</t>
  </si>
  <si>
    <t>〒</t>
  </si>
  <si>
    <t>※折込申込・搬入締切りは厳守して頂きますようお願い致します。尚、締切日時に間に合わない場合、やむを得ず折込日をご変更頂くことがありますのでご了承願います。</t>
  </si>
  <si>
    <r>
      <t>電話番号</t>
    </r>
    <r>
      <rPr>
        <sz val="10"/>
        <rFont val="游ゴシック Medium"/>
        <family val="3"/>
      </rPr>
      <t>（携帯）</t>
    </r>
  </si>
  <si>
    <t>FAX番号</t>
  </si>
  <si>
    <t>チラシ搬入日</t>
  </si>
  <si>
    <r>
      <t>備考</t>
    </r>
    <r>
      <rPr>
        <sz val="10"/>
        <rFont val="游ゴシック Medium"/>
        <family val="3"/>
      </rPr>
      <t>（配布指示等）</t>
    </r>
  </si>
  <si>
    <t>本社　　　　/　〒849-0937　佐賀市鍋島2丁目301</t>
  </si>
  <si>
    <t>TEL　0952-37-1661　　FAX　0952-32-5942</t>
  </si>
  <si>
    <t>TEL　0954-27-8130　　FAX　0954-27-8131</t>
  </si>
  <si>
    <t>[　鳥栖市　]</t>
  </si>
  <si>
    <t>[　小城市　]</t>
  </si>
  <si>
    <t>佐賀東部</t>
  </si>
  <si>
    <t>・佐賀県 オリコミ部数表</t>
  </si>
  <si>
    <t>サ</t>
  </si>
  <si>
    <t>Ｍサ</t>
  </si>
  <si>
    <t>Ｍサ</t>
  </si>
  <si>
    <t>ＡＭサ</t>
  </si>
  <si>
    <t>Ｍサ</t>
  </si>
  <si>
    <t>ＡＭサ</t>
  </si>
  <si>
    <t>ＡＭサ</t>
  </si>
  <si>
    <t>唐津中・西唐津</t>
  </si>
  <si>
    <t>➡</t>
  </si>
  <si>
    <t>佐賀大和</t>
  </si>
  <si>
    <t>※記載のない地域についてはお問い合わせください。　　　　　　　　※搬入締切日は折込したい日の3営業日前の午後16：00までです。</t>
  </si>
  <si>
    <t>■ 複合取扱店では新聞銘柄の指定はできかねますのでご了承下さい。</t>
  </si>
  <si>
    <t>■ 販売店区域と行政区域は必ずしも一致しているとは限りません。</t>
  </si>
  <si>
    <t>城南</t>
  </si>
  <si>
    <t>佐賀北部</t>
  </si>
  <si>
    <t>高木瀬東</t>
  </si>
  <si>
    <t>北川副</t>
  </si>
  <si>
    <t>本庄</t>
  </si>
  <si>
    <t>諸富</t>
  </si>
  <si>
    <t>西部支社　　/　〒843-0023　佐賀県武雄市武雄町大字昭和882-102</t>
  </si>
  <si>
    <t>①.</t>
  </si>
  <si>
    <t>取扱店</t>
  </si>
  <si>
    <t>[　神埼郡　]　※吉野ヶ里町</t>
  </si>
  <si>
    <t>AMNEサ</t>
  </si>
  <si>
    <t>YNE</t>
  </si>
  <si>
    <t>ＡYNE</t>
  </si>
  <si>
    <t>NE</t>
  </si>
  <si>
    <t>AＭEサ</t>
  </si>
  <si>
    <t>ＡE</t>
  </si>
  <si>
    <t>ＡＭＮEサ</t>
  </si>
  <si>
    <t>ＡＭＹＮEサ</t>
  </si>
  <si>
    <t>ＡＭYＮEサ</t>
  </si>
  <si>
    <t>YE</t>
  </si>
  <si>
    <t>ＡＭEサ</t>
  </si>
  <si>
    <t>AMNE</t>
  </si>
  <si>
    <t>ＡＭＮE</t>
  </si>
  <si>
    <t>ＡＭＹＮE</t>
  </si>
  <si>
    <t>ＡＭＹＮ</t>
  </si>
  <si>
    <t>YＮ</t>
  </si>
  <si>
    <t>ＡＭYＮE</t>
  </si>
  <si>
    <t>環状西通り</t>
  </si>
  <si>
    <t>ANE</t>
  </si>
  <si>
    <t>＜　旧　＞</t>
  </si>
  <si>
    <t>＜　新　＞</t>
  </si>
  <si>
    <t>佐賀新聞</t>
  </si>
  <si>
    <t>佐賀市</t>
  </si>
  <si>
    <t>■ この部数表は各紙発表部数に基づいて発行されております。</t>
  </si>
  <si>
    <t>※扱紙凡例　（　S : 佐賀新聞　A : 朝日新聞　M : 毎日新聞　Y : 読売新聞　N : 西日本新聞　E：日経新聞　サ：産経新聞　）</t>
  </si>
  <si>
    <t>AMNEサ</t>
  </si>
  <si>
    <t>NE</t>
  </si>
  <si>
    <t>AＭE</t>
  </si>
  <si>
    <t>M</t>
  </si>
  <si>
    <t>嬉野東部</t>
  </si>
  <si>
    <t>SＡＭE</t>
  </si>
  <si>
    <t>唐津東・浜崎</t>
  </si>
  <si>
    <t>【　佐賀市　】</t>
  </si>
  <si>
    <t>ＡＭＹNEサ</t>
  </si>
  <si>
    <t>相知・厳木</t>
  </si>
  <si>
    <t>YＮE</t>
  </si>
  <si>
    <t>SAMEサ</t>
  </si>
  <si>
    <t>AMEサ</t>
  </si>
  <si>
    <t>(長崎県福島町　200含)</t>
  </si>
  <si>
    <t>久保田・嘉瀬</t>
  </si>
  <si>
    <t>ＡＭE</t>
  </si>
  <si>
    <t>AMサ</t>
  </si>
  <si>
    <t>2024年4月1日現在</t>
  </si>
  <si>
    <t>2024年（令和6年）4月　改定版</t>
  </si>
  <si>
    <t>【2024年(令和6年)4月版　折込部数表】</t>
  </si>
  <si>
    <t>2024.04.01～</t>
  </si>
  <si>
    <t>【　杵島郡　】</t>
  </si>
  <si>
    <t>ＭYＮE</t>
  </si>
  <si>
    <t>②.</t>
  </si>
  <si>
    <t>①.自系統での分割（エリア譲渡）</t>
  </si>
  <si>
    <t>②.自系統での統合</t>
  </si>
  <si>
    <t>【廃店】分割譲渡</t>
  </si>
  <si>
    <t>佐賀新聞　東与賀販売店　≪AMNEサ≫</t>
  </si>
  <si>
    <t>佐賀新聞　北川副販売店　≪AMNEサ≫</t>
  </si>
  <si>
    <t>佐賀新聞　諸富販売店　≪AMNEサ≫</t>
  </si>
  <si>
    <t>佐賀新聞　川副販売店　≪AMNEサ≫</t>
  </si>
  <si>
    <t>佐賀新聞　福富販売店　≪AMYNE≫</t>
  </si>
  <si>
    <t>佐賀新聞　有明販売店　≪AMYNEサ≫</t>
  </si>
  <si>
    <t>佐賀新聞　有明・福富販売店　≪AMYNEサ≫</t>
  </si>
  <si>
    <t>1,145部</t>
  </si>
  <si>
    <t>1,930部</t>
  </si>
  <si>
    <t>3,075部</t>
  </si>
  <si>
    <t>1,520部</t>
  </si>
  <si>
    <t>4,020部</t>
  </si>
  <si>
    <t>有明・福富</t>
  </si>
  <si>
    <t>2,350部（吸収 320部）</t>
  </si>
  <si>
    <t>3,090部（譲渡 930部）</t>
  </si>
  <si>
    <t>3,800部（吸収 610部）</t>
  </si>
  <si>
    <t>3,735部（吸収 645部）</t>
  </si>
  <si>
    <t>4,675部（吸収 875部）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</si>
</sst>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枚&quot;"/>
    <numFmt numFmtId="177" formatCode="@\ \ &quot;様&quot;"/>
    <numFmt numFmtId="178" formatCode="@\ &quot;様&quot;"/>
    <numFmt numFmtId="179" formatCode="&quot;【広告主】&quot;\ \ @\ \ &quot;様&quot;"/>
    <numFmt numFmtId="180" formatCode="&quot;【サイズ】 &quot;\ \ @"/>
    <numFmt numFmtId="181" formatCode="&quot;【折込日】  &quot;[$-411]ggge&quot;年&quot;m&quot;月&quot;d&quot;日&quot;\(aaa\)\ "/>
    <numFmt numFmtId="182" formatCode="#,##0&quot;枚&quot;;[Red]\-#,##0&quot;枚&quot;"/>
    <numFmt numFmtId="183" formatCode="\★&quot;佐&quot;&quot;賀&quot;&quot;新&quot;&quot;聞&quot;&quot;折&quot;&quot;込&quot;&quot;設定販売店数＝&quot;#,##0&quot;店&quot;"/>
    <numFmt numFmtId="184" formatCode="#,###&quot;部&quot;"/>
    <numFmt numFmtId="185" formatCode="&quot;令和元年&quot;m&quot;月&quot;d&quot;日&quot;\(aaa\)"/>
    <numFmt numFmtId="186" formatCode="[&lt;=999]000;[&lt;=9999]000\-00;000\-0000"/>
    <numFmt numFmtId="187" formatCode="[$-411]ggge&quot;年&quot;m&quot;月&quot;d&quot;日&quot;\(aaa\)\ "/>
    <numFmt numFmtId="188" formatCode="&quot;令和2年&quot;m&quot;月&quot;d&quot;日&quot;\(aaa\)\ \ &quot;朝刊&quot;"/>
    <numFmt numFmtId="189" formatCode="&quot;令和2年&quot;m&quot;月&quot;d&quot;日&quot;\(aaa\)"/>
    <numFmt numFmtId="190" formatCode="yyyy&quot;年&quot;m&quot;月&quot;d&quot;日&quot;\(aaa\)\ \ &quot;朝刊&quot;"/>
    <numFmt numFmtId="191" formatCode="yyyy&quot;年&quot;m&quot;月&quot;d&quot;日&quot;\(aaa\)\ "/>
    <numFmt numFmtId="192" formatCode="[$]ggge&quot;年&quot;m&quot;月&quot;d&quot;日&quot;;@"/>
    <numFmt numFmtId="193" formatCode="[$-411]gge&quot;年&quot;m&quot;月&quot;d&quot;日&quot;;@"/>
    <numFmt numFmtId="194" formatCode="[$]gge&quot;年&quot;m&quot;月&quot;d&quot;日&quot;;@"/>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gge&quot;年&quot;m&quot;月&quot;d&quot;日&quot;;@"/>
  </numFmts>
  <fonts count="85">
    <font>
      <sz val="11"/>
      <name val="ＭＳ Ｐゴシック"/>
      <family val="3"/>
    </font>
    <font>
      <sz val="11"/>
      <color indexed="8"/>
      <name val="ＭＳ Ｐゴシック"/>
      <family val="3"/>
    </font>
    <font>
      <sz val="6"/>
      <name val="ＭＳ Ｐゴシック"/>
      <family val="3"/>
    </font>
    <font>
      <sz val="11"/>
      <name val="明朝"/>
      <family val="1"/>
    </font>
    <font>
      <b/>
      <sz val="12"/>
      <name val="游ゴシック Medium"/>
      <family val="3"/>
    </font>
    <font>
      <sz val="12"/>
      <name val="游ゴシック Medium"/>
      <family val="3"/>
    </font>
    <font>
      <b/>
      <sz val="18"/>
      <name val="游ゴシック Medium"/>
      <family val="3"/>
    </font>
    <font>
      <b/>
      <sz val="16"/>
      <name val="游ゴシック Medium"/>
      <family val="3"/>
    </font>
    <font>
      <sz val="11"/>
      <name val="游ゴシック Medium"/>
      <family val="3"/>
    </font>
    <font>
      <sz val="14"/>
      <name val="游ゴシック Medium"/>
      <family val="3"/>
    </font>
    <font>
      <b/>
      <sz val="14"/>
      <name val="游ゴシック Medium"/>
      <family val="3"/>
    </font>
    <font>
      <b/>
      <sz val="11"/>
      <name val="游ゴシック Medium"/>
      <family val="3"/>
    </font>
    <font>
      <sz val="16"/>
      <name val="游ゴシック Medium"/>
      <family val="3"/>
    </font>
    <font>
      <sz val="13"/>
      <name val="游ゴシック Medium"/>
      <family val="3"/>
    </font>
    <font>
      <sz val="18"/>
      <name val="游ゴシック Medium"/>
      <family val="3"/>
    </font>
    <font>
      <sz val="12"/>
      <color indexed="60"/>
      <name val="游ゴシック Medium"/>
      <family val="3"/>
    </font>
    <font>
      <b/>
      <sz val="13"/>
      <name val="游ゴシック Medium"/>
      <family val="3"/>
    </font>
    <font>
      <b/>
      <sz val="24"/>
      <name val="游ゴシック Medium"/>
      <family val="3"/>
    </font>
    <font>
      <sz val="15"/>
      <name val="游ゴシック Medium"/>
      <family val="3"/>
    </font>
    <font>
      <sz val="22"/>
      <name val="游ゴシック Medium"/>
      <family val="3"/>
    </font>
    <font>
      <sz val="8"/>
      <name val="游ゴシック Medium"/>
      <family val="3"/>
    </font>
    <font>
      <sz val="28"/>
      <name val="游ゴシック Medium"/>
      <family val="3"/>
    </font>
    <font>
      <b/>
      <sz val="16"/>
      <color indexed="9"/>
      <name val="游ゴシック Medium"/>
      <family val="3"/>
    </font>
    <font>
      <sz val="9"/>
      <name val="游ゴシック Medium"/>
      <family val="3"/>
    </font>
    <font>
      <sz val="20"/>
      <name val="游ゴシック Medium"/>
      <family val="3"/>
    </font>
    <font>
      <b/>
      <sz val="10"/>
      <name val="游ゴシック Medium"/>
      <family val="3"/>
    </font>
    <font>
      <sz val="10"/>
      <name val="游ゴシック Medium"/>
      <family val="3"/>
    </font>
    <font>
      <sz val="11"/>
      <name val="メイリオ"/>
      <family val="3"/>
    </font>
    <font>
      <sz val="9"/>
      <name val="MS P ゴシック"/>
      <family val="3"/>
    </font>
    <font>
      <b/>
      <sz val="10"/>
      <name val="メイリオ"/>
      <family val="3"/>
    </font>
    <font>
      <b/>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游ゴシック Medium"/>
      <family val="3"/>
    </font>
    <font>
      <b/>
      <sz val="13"/>
      <color indexed="30"/>
      <name val="游ゴシック Medium"/>
      <family val="3"/>
    </font>
    <font>
      <sz val="16"/>
      <color indexed="10"/>
      <name val="游ゴシック Medium"/>
      <family val="3"/>
    </font>
    <font>
      <sz val="14"/>
      <color indexed="10"/>
      <name val="游ゴシック Medium"/>
      <family val="3"/>
    </font>
    <font>
      <sz val="12"/>
      <color indexed="10"/>
      <name val="游ゴシック Medium"/>
      <family val="3"/>
    </font>
    <font>
      <sz val="18"/>
      <color indexed="10"/>
      <name val="游ゴシック Medium"/>
      <family val="3"/>
    </font>
    <font>
      <sz val="13"/>
      <color indexed="10"/>
      <name val="游ゴシック Medium"/>
      <family val="3"/>
    </font>
    <font>
      <sz val="18"/>
      <color indexed="30"/>
      <name val="游ゴシック Medium"/>
      <family val="3"/>
    </font>
    <font>
      <b/>
      <sz val="18"/>
      <color indexed="30"/>
      <name val="游ゴシック Medium"/>
      <family val="3"/>
    </font>
    <font>
      <sz val="16"/>
      <color indexed="36"/>
      <name val="游ゴシック Mediu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游ゴシック Medium"/>
      <family val="3"/>
    </font>
    <font>
      <b/>
      <sz val="13"/>
      <color rgb="FF0070C0"/>
      <name val="游ゴシック Medium"/>
      <family val="3"/>
    </font>
    <font>
      <sz val="16"/>
      <color rgb="FFFF0000"/>
      <name val="游ゴシック Medium"/>
      <family val="3"/>
    </font>
    <font>
      <sz val="14"/>
      <color rgb="FFFF0000"/>
      <name val="游ゴシック Medium"/>
      <family val="3"/>
    </font>
    <font>
      <sz val="12"/>
      <color rgb="FFFF0000"/>
      <name val="游ゴシック Medium"/>
      <family val="3"/>
    </font>
    <font>
      <sz val="18"/>
      <color rgb="FFFF0000"/>
      <name val="游ゴシック Medium"/>
      <family val="3"/>
    </font>
    <font>
      <sz val="13"/>
      <color rgb="FFFF0000"/>
      <name val="游ゴシック Medium"/>
      <family val="3"/>
    </font>
    <font>
      <sz val="18"/>
      <color rgb="FF0070C0"/>
      <name val="游ゴシック Medium"/>
      <family val="3"/>
    </font>
    <font>
      <b/>
      <sz val="18"/>
      <color rgb="FF0070C0"/>
      <name val="游ゴシック Medium"/>
      <family val="3"/>
    </font>
    <font>
      <sz val="16"/>
      <color rgb="FF7030A0"/>
      <name val="游ゴシック Medium"/>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style="double"/>
      <bottom style="medium"/>
    </border>
    <border>
      <left style="thin"/>
      <right>
        <color indexed="63"/>
      </right>
      <top style="double"/>
      <bottom style="medium"/>
    </border>
    <border>
      <left style="hair"/>
      <right style="thin"/>
      <top style="double"/>
      <bottom style="medium"/>
    </border>
    <border>
      <left>
        <color indexed="63"/>
      </left>
      <right>
        <color indexed="63"/>
      </right>
      <top style="double"/>
      <bottom style="medium"/>
    </border>
    <border>
      <left style="thin"/>
      <right style="thin"/>
      <top style="double"/>
      <bottom style="medium"/>
    </border>
    <border>
      <left style="hair"/>
      <right style="medium"/>
      <top style="double"/>
      <bottom style="medium"/>
    </border>
    <border>
      <left style="medium"/>
      <right>
        <color indexed="63"/>
      </right>
      <top>
        <color indexed="63"/>
      </top>
      <bottom style="thin"/>
    </border>
    <border>
      <left style="thin"/>
      <right>
        <color indexed="63"/>
      </right>
      <top style="thin"/>
      <bottom style="thin"/>
    </border>
    <border>
      <left style="hair"/>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bottom style="thin"/>
    </border>
    <border>
      <left style="hair"/>
      <right style="medium"/>
      <top>
        <color indexed="63"/>
      </top>
      <bottom style="thin"/>
    </border>
    <border>
      <left style="medium"/>
      <right>
        <color indexed="63"/>
      </right>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hair"/>
      <right style="medium"/>
      <top style="thin"/>
      <bottom style="thin"/>
    </border>
    <border>
      <left style="medium"/>
      <right>
        <color indexed="63"/>
      </right>
      <top style="thin"/>
      <bottom>
        <color indexed="63"/>
      </bottom>
    </border>
    <border>
      <left style="thin"/>
      <right/>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hair"/>
      <right style="medium"/>
      <top style="thin"/>
      <bottom>
        <color indexed="63"/>
      </bottom>
    </border>
    <border>
      <left style="medium"/>
      <right>
        <color indexed="63"/>
      </right>
      <top>
        <color indexed="63"/>
      </top>
      <bottom style="double"/>
    </border>
    <border>
      <left style="thin"/>
      <right>
        <color indexed="63"/>
      </right>
      <top>
        <color indexed="63"/>
      </top>
      <bottom style="double"/>
    </border>
    <border>
      <left style="hair"/>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hair"/>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hair"/>
      <top style="thin"/>
      <bottom style="thin"/>
    </border>
    <border>
      <left style="thin"/>
      <right style="hair"/>
      <top style="thin"/>
      <bottom style="thin"/>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style="thin"/>
      <right style="thin"/>
      <top style="medium"/>
      <bottom style="thin"/>
    </border>
    <border>
      <left style="thin"/>
      <right style="hair"/>
      <top style="thin"/>
      <bottom style="hair"/>
    </border>
    <border>
      <left>
        <color indexed="63"/>
      </left>
      <right style="hair"/>
      <top style="thin"/>
      <bottom style="hair"/>
    </border>
    <border>
      <left style="thin"/>
      <right style="hair"/>
      <top/>
      <bottom style="hair"/>
    </border>
    <border>
      <left style="hair"/>
      <right style="hair"/>
      <top style="thin"/>
      <bottom style="hair"/>
    </border>
    <border>
      <left>
        <color indexed="63"/>
      </left>
      <right style="hair"/>
      <top/>
      <bottom style="hair"/>
    </border>
    <border>
      <left style="hair"/>
      <right>
        <color indexed="63"/>
      </right>
      <top/>
      <bottom style="hair"/>
    </border>
    <border>
      <left style="hair"/>
      <right style="thin"/>
      <top style="hair"/>
      <bottom style="hair"/>
    </border>
    <border>
      <left style="hair"/>
      <right style="hair"/>
      <top/>
      <bottom style="hair"/>
    </border>
    <border>
      <left style="thin"/>
      <right style="hair"/>
      <top style="hair"/>
      <bottom style="hair"/>
    </border>
    <border>
      <left style="hair"/>
      <right style="hair"/>
      <top style="hair"/>
      <bottom style="hair"/>
    </border>
    <border>
      <left>
        <color indexed="63"/>
      </left>
      <right style="hair"/>
      <top/>
      <bottom/>
    </border>
    <border>
      <left style="hair"/>
      <right style="thin"/>
      <top style="hair"/>
      <bottom>
        <color indexed="63"/>
      </bottom>
    </border>
    <border>
      <left>
        <color indexed="63"/>
      </left>
      <right style="hair"/>
      <top style="hair"/>
      <bottom style="hair"/>
    </border>
    <border>
      <left style="hair"/>
      <right style="thin"/>
      <top>
        <color indexed="63"/>
      </top>
      <bottom>
        <color indexed="63"/>
      </bottom>
    </border>
    <border>
      <left style="hair"/>
      <right style="hair"/>
      <top style="thin"/>
      <bottom style="thin"/>
    </border>
    <border>
      <left>
        <color indexed="63"/>
      </left>
      <right style="hair"/>
      <top style="hair"/>
      <bottom>
        <color indexed="63"/>
      </bottom>
    </border>
    <border>
      <left style="thin"/>
      <right style="hair"/>
      <top style="thin"/>
      <bottom>
        <color indexed="63"/>
      </bottom>
    </border>
    <border>
      <left style="hair"/>
      <right style="thin"/>
      <top/>
      <bottom style="hair"/>
    </border>
    <border>
      <left style="hair"/>
      <right style="thin"/>
      <top style="hair"/>
      <bottom style="thin"/>
    </border>
    <border>
      <left style="hair"/>
      <right style="hair"/>
      <top style="thin"/>
      <bottom>
        <color indexed="63"/>
      </bottom>
    </border>
    <border>
      <left style="thin"/>
      <right style="hair"/>
      <top style="hair"/>
      <bottom style="thin"/>
    </border>
    <border>
      <left style="thin"/>
      <right style="hair"/>
      <top/>
      <bottom/>
    </border>
    <border>
      <left style="hair"/>
      <right style="hair"/>
      <top/>
      <bottom/>
    </border>
    <border>
      <left style="hair"/>
      <right style="hair"/>
      <top style="hair"/>
      <bottom style="thin"/>
    </border>
    <border>
      <left style="thin"/>
      <right style="hair"/>
      <top style="hair"/>
      <bottom>
        <color indexed="63"/>
      </bottom>
    </border>
    <border>
      <left style="hair"/>
      <right style="hair"/>
      <top style="hair"/>
      <bottom>
        <color indexed="63"/>
      </bottom>
    </border>
    <border>
      <left>
        <color indexed="63"/>
      </left>
      <right>
        <color indexed="63"/>
      </right>
      <top/>
      <bottom style="hair"/>
    </border>
    <border>
      <left style="hair"/>
      <right style="medium"/>
      <top>
        <color indexed="63"/>
      </top>
      <bottom style="medium"/>
    </border>
    <border>
      <left style="thin"/>
      <right>
        <color indexed="63"/>
      </right>
      <top style="thin"/>
      <bottom style="double"/>
    </border>
    <border>
      <left style="hair"/>
      <right style="thin"/>
      <top style="thin"/>
      <bottom style="double"/>
    </border>
    <border>
      <left style="thin"/>
      <right style="thin"/>
      <top style="thin"/>
      <bottom style="medium"/>
    </border>
    <border>
      <left style="hair"/>
      <right style="thin"/>
      <top style="thin"/>
      <bottom style="hair"/>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thin"/>
      <top/>
      <bottom style="medium"/>
    </border>
    <border>
      <left style="thin"/>
      <right style="thin"/>
      <top/>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color indexed="63"/>
      </left>
      <right style="thin"/>
      <top style="medium"/>
      <bottom style="thin"/>
    </border>
    <border>
      <left>
        <color indexed="63"/>
      </left>
      <right style="hair"/>
      <top style="thin"/>
      <bottom>
        <color indexed="63"/>
      </bottom>
    </border>
    <border>
      <left style="thin"/>
      <right style="medium"/>
      <top style="medium"/>
      <bottom>
        <color indexed="63"/>
      </bottom>
    </border>
    <border>
      <left style="thin"/>
      <right>
        <color indexed="63"/>
      </right>
      <top style="medium"/>
      <bottom>
        <color indexed="63"/>
      </bottom>
    </border>
    <border>
      <left/>
      <right style="thin"/>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73" fillId="32" borderId="0" applyNumberFormat="0" applyBorder="0" applyAlignment="0" applyProtection="0"/>
  </cellStyleXfs>
  <cellXfs count="466">
    <xf numFmtId="0" fontId="0" fillId="0" borderId="0" xfId="0" applyAlignment="1">
      <alignment/>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8" fillId="0" borderId="0" xfId="0" applyFont="1" applyAlignment="1">
      <alignment/>
    </xf>
    <xf numFmtId="0" fontId="74" fillId="0" borderId="0" xfId="0" applyFont="1" applyFill="1" applyAlignment="1" applyProtection="1">
      <alignment vertical="center"/>
      <protection/>
    </xf>
    <xf numFmtId="3" fontId="8" fillId="0" borderId="0" xfId="0" applyNumberFormat="1" applyFont="1" applyFill="1" applyAlignment="1">
      <alignment horizontal="right" shrinkToFit="1"/>
    </xf>
    <xf numFmtId="0" fontId="8" fillId="0" borderId="0" xfId="0" applyFont="1" applyFill="1" applyAlignment="1">
      <alignment shrinkToFit="1"/>
    </xf>
    <xf numFmtId="3" fontId="8" fillId="0" borderId="0" xfId="0" applyNumberFormat="1" applyFont="1" applyFill="1" applyAlignment="1">
      <alignment shrinkToFit="1"/>
    </xf>
    <xf numFmtId="0" fontId="8" fillId="0" borderId="0" xfId="0" applyFont="1" applyFill="1" applyAlignment="1" applyProtection="1">
      <alignment vertical="center"/>
      <protection/>
    </xf>
    <xf numFmtId="3" fontId="8" fillId="0" borderId="0" xfId="0" applyNumberFormat="1" applyFont="1" applyFill="1" applyAlignment="1" applyProtection="1">
      <alignment vertical="center"/>
      <protection/>
    </xf>
    <xf numFmtId="0" fontId="10" fillId="0" borderId="10"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3" fontId="10" fillId="0" borderId="11" xfId="0" applyNumberFormat="1" applyFont="1" applyFill="1" applyBorder="1" applyAlignment="1" applyProtection="1">
      <alignment horizontal="center" vertical="center"/>
      <protection/>
    </xf>
    <xf numFmtId="3" fontId="10" fillId="0" borderId="12"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5" fillId="0" borderId="13" xfId="0" applyFont="1" applyFill="1" applyBorder="1" applyAlignment="1" applyProtection="1">
      <alignment vertical="center"/>
      <protection/>
    </xf>
    <xf numFmtId="3" fontId="5" fillId="0" borderId="14" xfId="0" applyNumberFormat="1" applyFont="1" applyFill="1" applyBorder="1" applyAlignment="1" applyProtection="1">
      <alignment horizontal="center" vertical="center"/>
      <protection/>
    </xf>
    <xf numFmtId="3" fontId="5" fillId="0" borderId="15" xfId="0" applyNumberFormat="1" applyFont="1" applyFill="1" applyBorder="1" applyAlignment="1" applyProtection="1">
      <alignment horizontal="center" vertical="center"/>
      <protection/>
    </xf>
    <xf numFmtId="3" fontId="5" fillId="0" borderId="16" xfId="0" applyNumberFormat="1" applyFont="1" applyFill="1" applyBorder="1" applyAlignment="1" applyProtection="1">
      <alignment horizontal="center" vertical="center"/>
      <protection/>
    </xf>
    <xf numFmtId="3" fontId="5" fillId="0" borderId="13" xfId="0" applyNumberFormat="1" applyFont="1" applyFill="1" applyBorder="1" applyAlignment="1" applyProtection="1">
      <alignment horizontal="center" vertical="center"/>
      <protection/>
    </xf>
    <xf numFmtId="3" fontId="5" fillId="0" borderId="17" xfId="0" applyNumberFormat="1" applyFont="1" applyFill="1" applyBorder="1" applyAlignment="1" applyProtection="1">
      <alignment horizontal="center" vertical="center"/>
      <protection/>
    </xf>
    <xf numFmtId="3" fontId="5" fillId="0" borderId="18" xfId="0" applyNumberFormat="1" applyFont="1" applyFill="1" applyBorder="1" applyAlignment="1" applyProtection="1">
      <alignment horizontal="center" vertical="center"/>
      <protection/>
    </xf>
    <xf numFmtId="0" fontId="10" fillId="0" borderId="19" xfId="0" applyFont="1" applyFill="1" applyBorder="1" applyAlignment="1" applyProtection="1">
      <alignment vertical="center" shrinkToFit="1"/>
      <protection/>
    </xf>
    <xf numFmtId="3" fontId="9" fillId="0" borderId="20" xfId="0" applyNumberFormat="1" applyFont="1" applyFill="1" applyBorder="1" applyAlignment="1" applyProtection="1">
      <alignment vertical="center"/>
      <protection/>
    </xf>
    <xf numFmtId="3" fontId="10" fillId="0" borderId="21" xfId="0" applyNumberFormat="1" applyFont="1" applyFill="1" applyBorder="1" applyAlignment="1" applyProtection="1">
      <alignment vertical="center"/>
      <protection/>
    </xf>
    <xf numFmtId="3" fontId="9" fillId="0" borderId="22" xfId="0" applyNumberFormat="1" applyFont="1" applyFill="1" applyBorder="1" applyAlignment="1" applyProtection="1">
      <alignment vertical="center"/>
      <protection/>
    </xf>
    <xf numFmtId="3" fontId="9" fillId="0" borderId="19" xfId="0" applyNumberFormat="1" applyFont="1" applyFill="1" applyBorder="1" applyAlignment="1" applyProtection="1">
      <alignment vertical="center"/>
      <protection/>
    </xf>
    <xf numFmtId="3" fontId="9" fillId="0" borderId="23" xfId="0" applyNumberFormat="1" applyFont="1" applyFill="1" applyBorder="1" applyAlignment="1" applyProtection="1">
      <alignment vertical="center"/>
      <protection/>
    </xf>
    <xf numFmtId="3" fontId="9" fillId="0" borderId="24" xfId="0" applyNumberFormat="1" applyFont="1" applyFill="1" applyBorder="1" applyAlignment="1" applyProtection="1">
      <alignment vertical="center"/>
      <protection/>
    </xf>
    <xf numFmtId="3" fontId="10" fillId="0" borderId="25" xfId="0" applyNumberFormat="1" applyFont="1" applyFill="1" applyBorder="1" applyAlignment="1" applyProtection="1">
      <alignment vertical="center"/>
      <protection/>
    </xf>
    <xf numFmtId="0" fontId="10" fillId="0" borderId="26" xfId="0" applyFont="1" applyFill="1" applyBorder="1" applyAlignment="1" applyProtection="1">
      <alignment vertical="center" shrinkToFit="1"/>
      <protection/>
    </xf>
    <xf numFmtId="3" fontId="10" fillId="0" borderId="27" xfId="0" applyNumberFormat="1" applyFont="1" applyFill="1" applyBorder="1" applyAlignment="1" applyProtection="1">
      <alignment vertical="center"/>
      <protection/>
    </xf>
    <xf numFmtId="3" fontId="9" fillId="0" borderId="28" xfId="0" applyNumberFormat="1" applyFont="1" applyFill="1" applyBorder="1" applyAlignment="1" applyProtection="1">
      <alignment vertical="center"/>
      <protection/>
    </xf>
    <xf numFmtId="3" fontId="9" fillId="0" borderId="26" xfId="0" applyNumberFormat="1" applyFont="1" applyFill="1" applyBorder="1" applyAlignment="1" applyProtection="1">
      <alignment vertical="center"/>
      <protection/>
    </xf>
    <xf numFmtId="3" fontId="9" fillId="0" borderId="29" xfId="0" applyNumberFormat="1" applyFont="1" applyFill="1" applyBorder="1" applyAlignment="1" applyProtection="1">
      <alignment vertical="center"/>
      <protection/>
    </xf>
    <xf numFmtId="3" fontId="10" fillId="0" borderId="30" xfId="0" applyNumberFormat="1" applyFont="1" applyFill="1" applyBorder="1" applyAlignment="1" applyProtection="1">
      <alignment vertical="center"/>
      <protection/>
    </xf>
    <xf numFmtId="0" fontId="10" fillId="0" borderId="31" xfId="0" applyFont="1" applyFill="1" applyBorder="1" applyAlignment="1" applyProtection="1">
      <alignment vertical="center" shrinkToFit="1"/>
      <protection/>
    </xf>
    <xf numFmtId="3" fontId="9" fillId="0" borderId="32" xfId="0" applyNumberFormat="1" applyFont="1" applyFill="1" applyBorder="1" applyAlignment="1" applyProtection="1">
      <alignment vertical="center"/>
      <protection/>
    </xf>
    <xf numFmtId="3" fontId="10" fillId="0" borderId="33" xfId="0" applyNumberFormat="1" applyFont="1" applyFill="1" applyBorder="1" applyAlignment="1" applyProtection="1">
      <alignment vertical="center"/>
      <protection/>
    </xf>
    <xf numFmtId="3" fontId="9" fillId="0" borderId="34" xfId="0" applyNumberFormat="1" applyFont="1" applyFill="1" applyBorder="1" applyAlignment="1" applyProtection="1">
      <alignment vertical="center"/>
      <protection/>
    </xf>
    <xf numFmtId="3" fontId="9" fillId="0" borderId="31" xfId="0" applyNumberFormat="1" applyFont="1" applyFill="1" applyBorder="1" applyAlignment="1" applyProtection="1">
      <alignment vertical="center"/>
      <protection/>
    </xf>
    <xf numFmtId="3" fontId="9" fillId="0" borderId="35" xfId="0" applyNumberFormat="1" applyFont="1" applyFill="1" applyBorder="1" applyAlignment="1" applyProtection="1">
      <alignment vertical="center"/>
      <protection/>
    </xf>
    <xf numFmtId="3" fontId="10" fillId="0" borderId="36" xfId="0" applyNumberFormat="1" applyFont="1" applyFill="1" applyBorder="1" applyAlignment="1" applyProtection="1">
      <alignment vertical="center"/>
      <protection/>
    </xf>
    <xf numFmtId="0" fontId="10" fillId="0" borderId="26" xfId="0" applyFont="1" applyFill="1" applyBorder="1" applyAlignment="1" applyProtection="1">
      <alignment vertical="center"/>
      <protection/>
    </xf>
    <xf numFmtId="0" fontId="10" fillId="0" borderId="37" xfId="0" applyFont="1" applyFill="1" applyBorder="1" applyAlignment="1" applyProtection="1">
      <alignment vertical="center" shrinkToFit="1"/>
      <protection/>
    </xf>
    <xf numFmtId="3" fontId="9" fillId="0" borderId="38" xfId="0" applyNumberFormat="1" applyFont="1" applyFill="1" applyBorder="1" applyAlignment="1" applyProtection="1">
      <alignment vertical="center"/>
      <protection/>
    </xf>
    <xf numFmtId="3" fontId="10" fillId="0" borderId="39" xfId="0" applyNumberFormat="1" applyFont="1" applyFill="1" applyBorder="1" applyAlignment="1" applyProtection="1">
      <alignment vertical="center"/>
      <protection/>
    </xf>
    <xf numFmtId="3" fontId="9" fillId="0" borderId="40" xfId="0" applyNumberFormat="1" applyFont="1" applyFill="1" applyBorder="1" applyAlignment="1" applyProtection="1">
      <alignment vertical="center"/>
      <protection/>
    </xf>
    <xf numFmtId="3" fontId="9" fillId="0" borderId="37" xfId="0" applyNumberFormat="1" applyFont="1" applyFill="1" applyBorder="1" applyAlignment="1" applyProtection="1">
      <alignment vertical="center"/>
      <protection/>
    </xf>
    <xf numFmtId="3" fontId="9" fillId="0" borderId="41" xfId="0" applyNumberFormat="1" applyFont="1" applyFill="1" applyBorder="1" applyAlignment="1" applyProtection="1">
      <alignment vertical="center"/>
      <protection/>
    </xf>
    <xf numFmtId="3" fontId="10" fillId="0" borderId="42" xfId="0" applyNumberFormat="1" applyFont="1" applyFill="1" applyBorder="1" applyAlignment="1" applyProtection="1">
      <alignment vertical="center"/>
      <protection/>
    </xf>
    <xf numFmtId="0" fontId="10" fillId="0" borderId="43" xfId="0" applyFont="1" applyFill="1" applyBorder="1" applyAlignment="1" applyProtection="1">
      <alignment horizontal="center" vertical="center"/>
      <protection/>
    </xf>
    <xf numFmtId="3" fontId="9" fillId="0" borderId="44" xfId="0" applyNumberFormat="1" applyFont="1" applyFill="1" applyBorder="1" applyAlignment="1" applyProtection="1">
      <alignment vertical="center"/>
      <protection/>
    </xf>
    <xf numFmtId="3" fontId="10" fillId="0" borderId="45" xfId="0" applyNumberFormat="1" applyFont="1" applyFill="1" applyBorder="1" applyAlignment="1" applyProtection="1">
      <alignment vertical="center"/>
      <protection/>
    </xf>
    <xf numFmtId="3" fontId="9" fillId="0" borderId="46" xfId="0" applyNumberFormat="1" applyFont="1" applyFill="1" applyBorder="1" applyAlignment="1" applyProtection="1">
      <alignment vertical="center"/>
      <protection/>
    </xf>
    <xf numFmtId="3" fontId="9" fillId="0" borderId="43" xfId="0" applyNumberFormat="1" applyFont="1" applyFill="1" applyBorder="1" applyAlignment="1" applyProtection="1">
      <alignment vertical="center"/>
      <protection/>
    </xf>
    <xf numFmtId="3" fontId="9" fillId="0" borderId="47" xfId="0" applyNumberFormat="1" applyFont="1" applyFill="1" applyBorder="1" applyAlignment="1" applyProtection="1">
      <alignment vertical="center"/>
      <protection/>
    </xf>
    <xf numFmtId="3" fontId="5" fillId="0" borderId="0" xfId="0" applyNumberFormat="1" applyFont="1" applyFill="1" applyAlignment="1" applyProtection="1">
      <alignment vertical="center"/>
      <protection/>
    </xf>
    <xf numFmtId="0" fontId="8" fillId="0" borderId="0" xfId="60" applyFont="1" applyFill="1" applyAlignment="1">
      <alignment horizontal="right" vertical="center"/>
      <protection/>
    </xf>
    <xf numFmtId="0" fontId="8" fillId="0" borderId="0" xfId="0" applyFont="1" applyFill="1" applyBorder="1" applyAlignment="1">
      <alignment horizontal="center" vertical="center"/>
    </xf>
    <xf numFmtId="0" fontId="8" fillId="0" borderId="0" xfId="0"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right"/>
    </xf>
    <xf numFmtId="0" fontId="8" fillId="0" borderId="0" xfId="0" applyFont="1" applyFill="1" applyAlignment="1">
      <alignment vertical="center"/>
    </xf>
    <xf numFmtId="38" fontId="8" fillId="0" borderId="0" xfId="48" applyFont="1" applyFill="1" applyAlignment="1">
      <alignment vertical="center"/>
    </xf>
    <xf numFmtId="3" fontId="9" fillId="0" borderId="48" xfId="0" applyNumberFormat="1" applyFont="1" applyFill="1" applyBorder="1" applyAlignment="1" applyProtection="1">
      <alignment vertical="center"/>
      <protection/>
    </xf>
    <xf numFmtId="3" fontId="9" fillId="0" borderId="30" xfId="0" applyNumberFormat="1" applyFont="1" applyFill="1" applyBorder="1" applyAlignment="1" applyProtection="1">
      <alignment vertical="center"/>
      <protection/>
    </xf>
    <xf numFmtId="3" fontId="9" fillId="0" borderId="49" xfId="0" applyNumberFormat="1" applyFont="1" applyFill="1" applyBorder="1" applyAlignment="1" applyProtection="1">
      <alignment vertical="center"/>
      <protection/>
    </xf>
    <xf numFmtId="3" fontId="9" fillId="0" borderId="27" xfId="0" applyNumberFormat="1" applyFont="1" applyFill="1" applyBorder="1" applyAlignment="1" applyProtection="1">
      <alignment vertical="center"/>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5" fillId="0" borderId="0" xfId="0" applyFont="1" applyBorder="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horizontal="right" vertical="center"/>
      <protection/>
    </xf>
    <xf numFmtId="0" fontId="8"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4" fillId="0" borderId="54" xfId="0" applyFont="1" applyBorder="1" applyAlignment="1">
      <alignment horizontal="center"/>
    </xf>
    <xf numFmtId="0" fontId="14" fillId="0" borderId="0" xfId="0" applyFont="1" applyBorder="1" applyAlignment="1">
      <alignment horizontal="center"/>
    </xf>
    <xf numFmtId="0" fontId="5" fillId="0" borderId="29" xfId="0" applyFont="1" applyBorder="1" applyAlignment="1">
      <alignment horizontal="center" vertical="center"/>
    </xf>
    <xf numFmtId="3" fontId="14" fillId="0" borderId="55" xfId="0" applyNumberFormat="1" applyFont="1" applyBorder="1" applyAlignment="1">
      <alignment/>
    </xf>
    <xf numFmtId="0" fontId="5" fillId="0" borderId="56" xfId="0" applyFont="1" applyBorder="1" applyAlignment="1">
      <alignment horizontal="center" vertical="center"/>
    </xf>
    <xf numFmtId="3" fontId="14" fillId="0" borderId="57"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Border="1" applyAlignment="1">
      <alignment/>
    </xf>
    <xf numFmtId="176" fontId="14" fillId="0" borderId="0" xfId="0" applyNumberFormat="1" applyFont="1" applyBorder="1" applyAlignment="1">
      <alignment/>
    </xf>
    <xf numFmtId="0" fontId="5" fillId="0" borderId="58" xfId="0" applyFont="1" applyBorder="1" applyAlignment="1">
      <alignment horizontal="center" vertical="center"/>
    </xf>
    <xf numFmtId="0" fontId="8" fillId="0" borderId="43" xfId="0" applyFont="1" applyBorder="1" applyAlignment="1">
      <alignment/>
    </xf>
    <xf numFmtId="0" fontId="8" fillId="0" borderId="46" xfId="0" applyFont="1" applyBorder="1" applyAlignment="1">
      <alignment/>
    </xf>
    <xf numFmtId="0" fontId="5" fillId="0" borderId="52" xfId="0" applyFont="1" applyBorder="1" applyAlignment="1">
      <alignment horizontal="center" vertical="center"/>
    </xf>
    <xf numFmtId="0" fontId="25" fillId="0" borderId="32" xfId="0" applyFont="1" applyBorder="1" applyAlignment="1">
      <alignment vertical="center"/>
    </xf>
    <xf numFmtId="0" fontId="26" fillId="0" borderId="34" xfId="0" applyFont="1" applyBorder="1" applyAlignment="1">
      <alignment/>
    </xf>
    <xf numFmtId="0" fontId="8" fillId="0" borderId="34" xfId="0" applyFont="1" applyBorder="1" applyAlignment="1">
      <alignment/>
    </xf>
    <xf numFmtId="0" fontId="8" fillId="0" borderId="59" xfId="0" applyFont="1" applyBorder="1" applyAlignment="1">
      <alignment/>
    </xf>
    <xf numFmtId="186" fontId="26" fillId="0" borderId="20" xfId="0" applyNumberFormat="1" applyFont="1" applyBorder="1" applyAlignment="1">
      <alignment vertical="top"/>
    </xf>
    <xf numFmtId="0" fontId="8" fillId="0" borderId="29" xfId="0" applyFont="1" applyBorder="1" applyAlignment="1">
      <alignment horizontal="center" vertical="center"/>
    </xf>
    <xf numFmtId="0" fontId="5" fillId="0" borderId="60" xfId="0" applyFont="1" applyBorder="1" applyAlignment="1">
      <alignment horizontal="center" vertical="center"/>
    </xf>
    <xf numFmtId="0" fontId="8" fillId="0" borderId="61" xfId="0" applyFont="1" applyBorder="1" applyAlignment="1">
      <alignment/>
    </xf>
    <xf numFmtId="0" fontId="8" fillId="0" borderId="62" xfId="0" applyFont="1" applyBorder="1" applyAlignment="1">
      <alignment/>
    </xf>
    <xf numFmtId="0" fontId="8" fillId="0" borderId="23" xfId="0" applyFont="1" applyBorder="1" applyAlignment="1">
      <alignment/>
    </xf>
    <xf numFmtId="0" fontId="8" fillId="0" borderId="22" xfId="0" applyFont="1" applyBorder="1" applyAlignment="1">
      <alignment/>
    </xf>
    <xf numFmtId="0" fontId="8" fillId="0" borderId="63" xfId="0" applyFont="1" applyBorder="1" applyAlignment="1">
      <alignment/>
    </xf>
    <xf numFmtId="0" fontId="20" fillId="0" borderId="0" xfId="0" applyFont="1" applyAlignment="1">
      <alignment horizontal="right"/>
    </xf>
    <xf numFmtId="0" fontId="14" fillId="0" borderId="11" xfId="0" applyFont="1" applyBorder="1" applyAlignment="1">
      <alignment horizontal="center"/>
    </xf>
    <xf numFmtId="0" fontId="5" fillId="0" borderId="0" xfId="0" applyFont="1" applyBorder="1" applyAlignment="1">
      <alignment horizontal="center" vertical="center"/>
    </xf>
    <xf numFmtId="0" fontId="8" fillId="33" borderId="0" xfId="0" applyFont="1" applyFill="1" applyBorder="1" applyAlignment="1" applyProtection="1">
      <alignment horizontal="center" vertical="center"/>
      <protection/>
    </xf>
    <xf numFmtId="3" fontId="8" fillId="0" borderId="0" xfId="0" applyNumberFormat="1" applyFont="1" applyAlignment="1" applyProtection="1">
      <alignment/>
      <protection/>
    </xf>
    <xf numFmtId="3" fontId="8" fillId="0" borderId="0" xfId="0" applyNumberFormat="1" applyFont="1" applyAlignment="1" applyProtection="1">
      <alignment horizontal="right"/>
      <protection/>
    </xf>
    <xf numFmtId="0" fontId="9" fillId="0" borderId="0" xfId="0" applyFont="1" applyFill="1" applyAlignment="1" applyProtection="1">
      <alignment vertical="center" shrinkToFit="1"/>
      <protection/>
    </xf>
    <xf numFmtId="3" fontId="8" fillId="0" borderId="0" xfId="0" applyNumberFormat="1" applyFont="1" applyFill="1" applyAlignment="1" applyProtection="1">
      <alignment vertical="center" shrinkToFit="1"/>
      <protection/>
    </xf>
    <xf numFmtId="3" fontId="8" fillId="0" borderId="0" xfId="0" applyNumberFormat="1" applyFont="1" applyFill="1" applyAlignment="1" applyProtection="1">
      <alignment horizontal="right" shrinkToFit="1"/>
      <protection/>
    </xf>
    <xf numFmtId="3" fontId="8" fillId="0" borderId="0" xfId="0" applyNumberFormat="1" applyFont="1" applyAlignment="1" applyProtection="1">
      <alignment vertical="center"/>
      <protection/>
    </xf>
    <xf numFmtId="0" fontId="8" fillId="0" borderId="0" xfId="0" applyFont="1" applyFill="1" applyAlignment="1" applyProtection="1">
      <alignment shrinkToFit="1"/>
      <protection/>
    </xf>
    <xf numFmtId="3" fontId="8" fillId="0" borderId="0" xfId="0" applyNumberFormat="1" applyFont="1" applyFill="1" applyAlignment="1" applyProtection="1">
      <alignment shrinkToFit="1"/>
      <protection/>
    </xf>
    <xf numFmtId="3" fontId="5" fillId="0" borderId="0" xfId="0" applyNumberFormat="1" applyFont="1" applyBorder="1" applyAlignment="1" applyProtection="1">
      <alignment horizontal="center"/>
      <protection/>
    </xf>
    <xf numFmtId="3" fontId="5" fillId="0" borderId="0" xfId="0" applyNumberFormat="1" applyFont="1" applyBorder="1" applyAlignment="1" applyProtection="1">
      <alignment horizontal="righ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3" fontId="5" fillId="0" borderId="0" xfId="0" applyNumberFormat="1" applyFont="1" applyBorder="1" applyAlignment="1" applyProtection="1">
      <alignment horizontal="left"/>
      <protection/>
    </xf>
    <xf numFmtId="3" fontId="10" fillId="0" borderId="0" xfId="0" applyNumberFormat="1" applyFont="1" applyFill="1" applyBorder="1" applyAlignment="1" applyProtection="1">
      <alignment horizontal="distributed" vertical="center"/>
      <protection/>
    </xf>
    <xf numFmtId="0" fontId="9" fillId="0" borderId="0" xfId="0" applyFont="1" applyBorder="1" applyAlignment="1" applyProtection="1">
      <alignment vertical="center"/>
      <protection/>
    </xf>
    <xf numFmtId="3" fontId="10" fillId="0" borderId="0" xfId="0" applyNumberFormat="1" applyFont="1" applyFill="1" applyBorder="1" applyAlignment="1" applyProtection="1">
      <alignment horizontal="distributed" vertical="distributed" shrinkToFit="1"/>
      <protection/>
    </xf>
    <xf numFmtId="3" fontId="9" fillId="0" borderId="0" xfId="0" applyNumberFormat="1" applyFont="1" applyFill="1" applyBorder="1" applyAlignment="1" applyProtection="1">
      <alignment vertical="distributed" shrinkToFit="1"/>
      <protection/>
    </xf>
    <xf numFmtId="0" fontId="9" fillId="0" borderId="0" xfId="0" applyFont="1" applyAlignment="1" applyProtection="1">
      <alignment horizontal="distributed" vertical="center"/>
      <protection/>
    </xf>
    <xf numFmtId="0" fontId="9" fillId="0" borderId="0" xfId="0" applyFont="1" applyAlignment="1" applyProtection="1">
      <alignment horizontal="center" vertical="center"/>
      <protection/>
    </xf>
    <xf numFmtId="182" fontId="5" fillId="0" borderId="0" xfId="48" applyNumberFormat="1" applyFont="1" applyBorder="1" applyAlignment="1" applyProtection="1">
      <alignment horizontal="center" vertical="center"/>
      <protection/>
    </xf>
    <xf numFmtId="0" fontId="8" fillId="0" borderId="0" xfId="0" applyFont="1" applyAlignment="1" applyProtection="1">
      <alignment vertical="center"/>
      <protection/>
    </xf>
    <xf numFmtId="0" fontId="4" fillId="33" borderId="0" xfId="0" applyFont="1" applyFill="1" applyBorder="1" applyAlignment="1" applyProtection="1">
      <alignment horizontal="center" vertical="center"/>
      <protection/>
    </xf>
    <xf numFmtId="0" fontId="11" fillId="0" borderId="0" xfId="0" applyFont="1" applyFill="1" applyAlignment="1" applyProtection="1">
      <alignment vertical="center" shrinkToFit="1"/>
      <protection/>
    </xf>
    <xf numFmtId="0" fontId="11" fillId="0" borderId="0" xfId="0" applyFont="1" applyAlignment="1" applyProtection="1">
      <alignment vertical="center"/>
      <protection/>
    </xf>
    <xf numFmtId="0" fontId="10" fillId="33" borderId="0" xfId="0" applyFont="1" applyFill="1" applyBorder="1" applyAlignment="1" applyProtection="1">
      <alignment horizontal="center" vertical="center"/>
      <protection/>
    </xf>
    <xf numFmtId="3" fontId="12" fillId="0" borderId="64" xfId="0" applyNumberFormat="1" applyFont="1" applyFill="1" applyBorder="1" applyAlignment="1" applyProtection="1">
      <alignment vertical="center" shrinkToFit="1"/>
      <protection/>
    </xf>
    <xf numFmtId="0" fontId="4" fillId="0" borderId="0" xfId="0" applyFont="1" applyFill="1" applyAlignment="1" applyProtection="1">
      <alignment vertical="center" shrinkToFit="1"/>
      <protection/>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center" shrinkToFit="1"/>
      <protection/>
    </xf>
    <xf numFmtId="3" fontId="13" fillId="0" borderId="0" xfId="0" applyNumberFormat="1" applyFont="1" applyFill="1" applyBorder="1" applyAlignment="1" applyProtection="1">
      <alignment vertical="center" shrinkToFit="1"/>
      <protection/>
    </xf>
    <xf numFmtId="3" fontId="75" fillId="0" borderId="0" xfId="0" applyNumberFormat="1" applyFont="1" applyFill="1" applyBorder="1" applyAlignment="1" applyProtection="1">
      <alignment vertical="center" shrinkToFit="1"/>
      <protection/>
    </xf>
    <xf numFmtId="0" fontId="4" fillId="0" borderId="22" xfId="0" applyFont="1" applyBorder="1" applyAlignment="1" applyProtection="1">
      <alignment horizontal="center" vertical="center"/>
      <protection/>
    </xf>
    <xf numFmtId="3" fontId="13" fillId="0" borderId="22" xfId="0" applyNumberFormat="1" applyFont="1" applyBorder="1" applyAlignment="1" applyProtection="1">
      <alignment vertical="center"/>
      <protection/>
    </xf>
    <xf numFmtId="3" fontId="75" fillId="0" borderId="22" xfId="0" applyNumberFormat="1" applyFont="1" applyBorder="1" applyAlignment="1" applyProtection="1">
      <alignment vertical="center"/>
      <protection/>
    </xf>
    <xf numFmtId="0" fontId="5" fillId="33"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9" fillId="33" borderId="0" xfId="0" applyFont="1" applyFill="1" applyBorder="1" applyAlignment="1" applyProtection="1">
      <alignment horizontal="center" vertical="center"/>
      <protection/>
    </xf>
    <xf numFmtId="0" fontId="12" fillId="0" borderId="65" xfId="0" applyFont="1" applyBorder="1" applyAlignment="1" applyProtection="1">
      <alignment vertical="center"/>
      <protection/>
    </xf>
    <xf numFmtId="0" fontId="5" fillId="0" borderId="66" xfId="0" applyFont="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12" fillId="0" borderId="67" xfId="0" applyFont="1" applyBorder="1" applyAlignment="1" applyProtection="1">
      <alignment vertical="center"/>
      <protection/>
    </xf>
    <xf numFmtId="3" fontId="12" fillId="0" borderId="68" xfId="0" applyNumberFormat="1" applyFont="1" applyBorder="1" applyAlignment="1" applyProtection="1">
      <alignment vertical="center"/>
      <protection/>
    </xf>
    <xf numFmtId="0" fontId="9" fillId="0" borderId="69" xfId="0" applyFont="1" applyFill="1" applyBorder="1" applyAlignment="1" applyProtection="1">
      <alignment horizontal="center" vertical="center" shrinkToFit="1"/>
      <protection/>
    </xf>
    <xf numFmtId="3" fontId="12" fillId="0" borderId="70" xfId="0" applyNumberFormat="1" applyFont="1" applyBorder="1" applyAlignment="1" applyProtection="1">
      <alignment vertical="center"/>
      <protection/>
    </xf>
    <xf numFmtId="3" fontId="76" fillId="0" borderId="71" xfId="0" applyNumberFormat="1" applyFont="1" applyFill="1" applyBorder="1" applyAlignment="1" applyProtection="1">
      <alignment horizontal="right" vertical="center" shrinkToFit="1"/>
      <protection/>
    </xf>
    <xf numFmtId="3" fontId="12" fillId="0" borderId="72" xfId="0" applyNumberFormat="1" applyFont="1" applyBorder="1" applyAlignment="1" applyProtection="1">
      <alignment vertical="center"/>
      <protection/>
    </xf>
    <xf numFmtId="0" fontId="5" fillId="0" borderId="69" xfId="0" applyFont="1" applyBorder="1" applyAlignment="1" applyProtection="1">
      <alignment horizontal="center" vertical="center"/>
      <protection/>
    </xf>
    <xf numFmtId="0" fontId="12" fillId="0" borderId="73" xfId="0" applyFont="1" applyBorder="1" applyAlignment="1" applyProtection="1">
      <alignment vertical="center"/>
      <protection/>
    </xf>
    <xf numFmtId="0" fontId="5" fillId="0" borderId="0" xfId="0" applyFont="1" applyAlignment="1" applyProtection="1">
      <alignment horizontal="center" vertical="center"/>
      <protection/>
    </xf>
    <xf numFmtId="0" fontId="12" fillId="33" borderId="67" xfId="0" applyFont="1" applyFill="1" applyBorder="1" applyAlignment="1" applyProtection="1">
      <alignment vertical="center"/>
      <protection/>
    </xf>
    <xf numFmtId="0" fontId="5" fillId="0" borderId="69" xfId="0" applyFont="1" applyFill="1" applyBorder="1" applyAlignment="1" applyProtection="1">
      <alignment horizontal="center" vertical="center"/>
      <protection/>
    </xf>
    <xf numFmtId="0" fontId="12" fillId="0" borderId="67" xfId="0" applyFont="1" applyFill="1" applyBorder="1" applyAlignment="1" applyProtection="1">
      <alignment vertical="center"/>
      <protection/>
    </xf>
    <xf numFmtId="0" fontId="5" fillId="0" borderId="69" xfId="0" applyFont="1" applyFill="1" applyBorder="1" applyAlignment="1" applyProtection="1">
      <alignment horizontal="center" vertical="center" shrinkToFit="1"/>
      <protection/>
    </xf>
    <xf numFmtId="3" fontId="12" fillId="33" borderId="72" xfId="0" applyNumberFormat="1" applyFont="1" applyFill="1" applyBorder="1" applyAlignment="1" applyProtection="1">
      <alignment vertical="center"/>
      <protection/>
    </xf>
    <xf numFmtId="3" fontId="76" fillId="0" borderId="74" xfId="0" applyNumberFormat="1" applyFont="1" applyBorder="1" applyAlignment="1" applyProtection="1">
      <alignment vertical="center"/>
      <protection/>
    </xf>
    <xf numFmtId="0" fontId="5" fillId="0" borderId="75" xfId="0" applyFont="1" applyFill="1" applyBorder="1" applyAlignment="1" applyProtection="1">
      <alignment horizontal="center" vertical="center" shrinkToFit="1"/>
      <protection/>
    </xf>
    <xf numFmtId="3" fontId="76" fillId="0" borderId="76" xfId="0" applyNumberFormat="1" applyFont="1" applyFill="1" applyBorder="1" applyAlignment="1" applyProtection="1">
      <alignment horizontal="right" vertical="center" shrinkToFit="1"/>
      <protection/>
    </xf>
    <xf numFmtId="0" fontId="5" fillId="0" borderId="77" xfId="0" applyFont="1" applyBorder="1" applyAlignment="1" applyProtection="1">
      <alignment horizontal="center" vertical="center"/>
      <protection/>
    </xf>
    <xf numFmtId="3" fontId="12" fillId="0" borderId="74" xfId="0" applyNumberFormat="1" applyFont="1" applyBorder="1" applyAlignment="1" applyProtection="1">
      <alignment vertical="center"/>
      <protection/>
    </xf>
    <xf numFmtId="3" fontId="76" fillId="0" borderId="78" xfId="0" applyNumberFormat="1" applyFont="1" applyFill="1" applyBorder="1" applyAlignment="1" applyProtection="1">
      <alignment horizontal="right" vertical="center" shrinkToFit="1"/>
      <protection/>
    </xf>
    <xf numFmtId="0" fontId="13" fillId="0" borderId="0" xfId="0" applyFont="1" applyAlignment="1" applyProtection="1">
      <alignment vertical="center"/>
      <protection/>
    </xf>
    <xf numFmtId="3" fontId="10" fillId="0" borderId="79" xfId="0" applyNumberFormat="1" applyFont="1" applyBorder="1" applyAlignment="1" applyProtection="1">
      <alignment horizontal="right" vertical="center"/>
      <protection/>
    </xf>
    <xf numFmtId="3" fontId="74" fillId="0" borderId="27" xfId="0" applyNumberFormat="1" applyFont="1" applyBorder="1" applyAlignment="1" applyProtection="1">
      <alignment horizontal="right" vertical="center"/>
      <protection/>
    </xf>
    <xf numFmtId="0" fontId="12" fillId="0" borderId="73" xfId="0" applyFont="1" applyFill="1" applyBorder="1" applyAlignment="1" applyProtection="1">
      <alignment vertical="center"/>
      <protection/>
    </xf>
    <xf numFmtId="0" fontId="9" fillId="0" borderId="80" xfId="0" applyFont="1" applyFill="1" applyBorder="1" applyAlignment="1" applyProtection="1">
      <alignment horizontal="center" vertical="center"/>
      <protection/>
    </xf>
    <xf numFmtId="3" fontId="10" fillId="0" borderId="79" xfId="0" applyNumberFormat="1" applyFont="1" applyBorder="1" applyAlignment="1" applyProtection="1">
      <alignment vertical="center"/>
      <protection/>
    </xf>
    <xf numFmtId="3" fontId="74" fillId="0" borderId="55" xfId="0" applyNumberFormat="1" applyFont="1" applyBorder="1" applyAlignment="1" applyProtection="1">
      <alignment horizontal="right" vertical="center"/>
      <protection/>
    </xf>
    <xf numFmtId="3" fontId="10" fillId="0" borderId="27" xfId="0" applyNumberFormat="1" applyFont="1" applyBorder="1" applyAlignment="1" applyProtection="1">
      <alignment horizontal="right" vertical="center"/>
      <protection/>
    </xf>
    <xf numFmtId="0" fontId="9" fillId="0" borderId="69" xfId="0" applyFont="1" applyFill="1" applyBorder="1" applyAlignment="1" applyProtection="1">
      <alignment horizontal="center" vertical="center"/>
      <protection/>
    </xf>
    <xf numFmtId="0" fontId="12" fillId="0" borderId="81" xfId="0" applyFont="1" applyBorder="1" applyAlignment="1" applyProtection="1">
      <alignment vertical="center"/>
      <protection/>
    </xf>
    <xf numFmtId="3" fontId="77" fillId="0" borderId="68" xfId="0" applyNumberFormat="1" applyFont="1" applyBorder="1" applyAlignment="1" applyProtection="1">
      <alignment vertical="center"/>
      <protection/>
    </xf>
    <xf numFmtId="3" fontId="76" fillId="0" borderId="82" xfId="0" applyNumberFormat="1" applyFont="1" applyBorder="1" applyAlignment="1" applyProtection="1">
      <alignment horizontal="right" vertical="center"/>
      <protection/>
    </xf>
    <xf numFmtId="3" fontId="76" fillId="0" borderId="83" xfId="0" applyNumberFormat="1" applyFont="1" applyBorder="1" applyAlignment="1" applyProtection="1">
      <alignment horizontal="right" vertical="center"/>
      <protection/>
    </xf>
    <xf numFmtId="0" fontId="5" fillId="0" borderId="77" xfId="0" applyFont="1" applyFill="1" applyBorder="1" applyAlignment="1" applyProtection="1">
      <alignment horizontal="center" vertical="center"/>
      <protection/>
    </xf>
    <xf numFmtId="0" fontId="9" fillId="0" borderId="74" xfId="0" applyFont="1" applyFill="1" applyBorder="1" applyAlignment="1" applyProtection="1">
      <alignment horizontal="center" vertical="center"/>
      <protection/>
    </xf>
    <xf numFmtId="0" fontId="9" fillId="0" borderId="75" xfId="0" applyFont="1" applyFill="1" applyBorder="1" applyAlignment="1" applyProtection="1">
      <alignment horizontal="center" vertical="center"/>
      <protection/>
    </xf>
    <xf numFmtId="0" fontId="5" fillId="0" borderId="80" xfId="0" applyFont="1" applyFill="1" applyBorder="1" applyAlignment="1" applyProtection="1">
      <alignment horizontal="center" vertical="center"/>
      <protection/>
    </xf>
    <xf numFmtId="0" fontId="77" fillId="0" borderId="65" xfId="0" applyFont="1" applyBorder="1" applyAlignment="1" applyProtection="1">
      <alignment vertical="center"/>
      <protection/>
    </xf>
    <xf numFmtId="3" fontId="76" fillId="0" borderId="68" xfId="0" applyNumberFormat="1" applyFont="1" applyBorder="1" applyAlignment="1" applyProtection="1">
      <alignment vertical="center"/>
      <protection/>
    </xf>
    <xf numFmtId="0" fontId="12" fillId="33" borderId="65" xfId="0" applyFont="1" applyFill="1" applyBorder="1" applyAlignment="1" applyProtection="1">
      <alignment vertical="center"/>
      <protection/>
    </xf>
    <xf numFmtId="0" fontId="78" fillId="0" borderId="67" xfId="0" applyFont="1" applyBorder="1" applyAlignment="1" applyProtection="1">
      <alignment vertical="center"/>
      <protection/>
    </xf>
    <xf numFmtId="3" fontId="10" fillId="0" borderId="84" xfId="0" applyNumberFormat="1" applyFont="1" applyBorder="1" applyAlignment="1" applyProtection="1">
      <alignment vertical="center"/>
      <protection/>
    </xf>
    <xf numFmtId="3" fontId="10" fillId="0" borderId="33" xfId="0" applyNumberFormat="1" applyFont="1" applyBorder="1" applyAlignment="1" applyProtection="1">
      <alignment horizontal="right" vertical="center"/>
      <protection/>
    </xf>
    <xf numFmtId="0" fontId="9" fillId="0" borderId="77" xfId="0" applyFont="1" applyFill="1" applyBorder="1" applyAlignment="1" applyProtection="1">
      <alignment horizontal="center" vertical="center"/>
      <protection/>
    </xf>
    <xf numFmtId="3" fontId="76" fillId="0" borderId="83" xfId="0" applyNumberFormat="1" applyFont="1" applyFill="1" applyBorder="1" applyAlignment="1" applyProtection="1">
      <alignment horizontal="right" vertical="center" shrinkToFit="1"/>
      <protection/>
    </xf>
    <xf numFmtId="0" fontId="78" fillId="0" borderId="85" xfId="0" applyFont="1" applyBorder="1" applyAlignment="1" applyProtection="1">
      <alignment vertical="center"/>
      <protection/>
    </xf>
    <xf numFmtId="0" fontId="76" fillId="0" borderId="67" xfId="0" applyFont="1" applyBorder="1" applyAlignment="1" applyProtection="1">
      <alignment vertical="center"/>
      <protection/>
    </xf>
    <xf numFmtId="0" fontId="78" fillId="0" borderId="69" xfId="0" applyFont="1" applyBorder="1" applyAlignment="1" applyProtection="1">
      <alignment horizontal="center" vertical="center"/>
      <protection/>
    </xf>
    <xf numFmtId="3" fontId="76" fillId="0" borderId="70" xfId="0" applyNumberFormat="1" applyFont="1" applyBorder="1" applyAlignment="1" applyProtection="1">
      <alignment vertical="center"/>
      <protection/>
    </xf>
    <xf numFmtId="0" fontId="79" fillId="0" borderId="67" xfId="0" applyFont="1" applyBorder="1" applyAlignment="1" applyProtection="1">
      <alignment vertical="center"/>
      <protection/>
    </xf>
    <xf numFmtId="0" fontId="79" fillId="33" borderId="67" xfId="0" applyFont="1" applyFill="1" applyBorder="1" applyAlignment="1" applyProtection="1">
      <alignment vertical="center"/>
      <protection/>
    </xf>
    <xf numFmtId="0" fontId="79" fillId="0" borderId="67" xfId="0" applyFont="1" applyFill="1" applyBorder="1" applyAlignment="1" applyProtection="1">
      <alignment vertical="center"/>
      <protection/>
    </xf>
    <xf numFmtId="0" fontId="78" fillId="0" borderId="69" xfId="0" applyFont="1" applyFill="1" applyBorder="1" applyAlignment="1" applyProtection="1">
      <alignment horizontal="center" vertical="center"/>
      <protection/>
    </xf>
    <xf numFmtId="3" fontId="76" fillId="33" borderId="72" xfId="0" applyNumberFormat="1" applyFont="1" applyFill="1" applyBorder="1" applyAlignment="1" applyProtection="1">
      <alignment vertical="center"/>
      <protection/>
    </xf>
    <xf numFmtId="0" fontId="76" fillId="0" borderId="67" xfId="0" applyFont="1" applyFill="1" applyBorder="1" applyAlignment="1" applyProtection="1">
      <alignment vertical="center"/>
      <protection/>
    </xf>
    <xf numFmtId="0" fontId="76" fillId="33" borderId="67" xfId="0" applyFont="1" applyFill="1" applyBorder="1" applyAlignment="1" applyProtection="1">
      <alignment vertical="center"/>
      <protection/>
    </xf>
    <xf numFmtId="3" fontId="76" fillId="0" borderId="70" xfId="0" applyNumberFormat="1" applyFont="1" applyFill="1" applyBorder="1" applyAlignment="1" applyProtection="1">
      <alignment vertical="center"/>
      <protection/>
    </xf>
    <xf numFmtId="3" fontId="76" fillId="0" borderId="72" xfId="0" applyNumberFormat="1" applyFont="1" applyBorder="1" applyAlignment="1" applyProtection="1">
      <alignment vertical="center"/>
      <protection/>
    </xf>
    <xf numFmtId="0" fontId="76" fillId="0" borderId="73" xfId="0" applyFont="1" applyBorder="1" applyAlignment="1" applyProtection="1">
      <alignment vertical="center"/>
      <protection/>
    </xf>
    <xf numFmtId="0" fontId="76" fillId="0" borderId="86" xfId="0" applyFont="1" applyBorder="1" applyAlignment="1" applyProtection="1">
      <alignment vertical="center"/>
      <protection/>
    </xf>
    <xf numFmtId="3" fontId="76" fillId="0" borderId="87" xfId="0" applyNumberFormat="1" applyFont="1" applyBorder="1" applyAlignment="1" applyProtection="1">
      <alignment vertical="center"/>
      <protection/>
    </xf>
    <xf numFmtId="0" fontId="78" fillId="0" borderId="77" xfId="0" applyFont="1" applyBorder="1" applyAlignment="1" applyProtection="1">
      <alignment horizontal="center" vertical="center"/>
      <protection/>
    </xf>
    <xf numFmtId="0" fontId="76" fillId="0" borderId="85" xfId="0" applyFont="1" applyBorder="1" applyAlignment="1" applyProtection="1">
      <alignment vertical="center"/>
      <protection/>
    </xf>
    <xf numFmtId="0" fontId="78" fillId="0" borderId="88" xfId="0" applyFont="1" applyBorder="1" applyAlignment="1" applyProtection="1">
      <alignment horizontal="center" vertical="center"/>
      <protection/>
    </xf>
    <xf numFmtId="3" fontId="76" fillId="0" borderId="88" xfId="0" applyNumberFormat="1" applyFont="1" applyBorder="1" applyAlignment="1" applyProtection="1">
      <alignment vertical="center"/>
      <protection/>
    </xf>
    <xf numFmtId="0" fontId="78" fillId="0" borderId="86" xfId="0" applyFont="1" applyBorder="1" applyAlignment="1" applyProtection="1">
      <alignment vertical="center"/>
      <protection/>
    </xf>
    <xf numFmtId="0" fontId="78" fillId="0" borderId="75" xfId="0" applyFont="1" applyBorder="1" applyAlignment="1" applyProtection="1">
      <alignment horizontal="center" vertical="center"/>
      <protection/>
    </xf>
    <xf numFmtId="3" fontId="76" fillId="0" borderId="72" xfId="0" applyNumberFormat="1" applyFont="1" applyFill="1" applyBorder="1" applyAlignment="1" applyProtection="1">
      <alignment vertical="center"/>
      <protection/>
    </xf>
    <xf numFmtId="0" fontId="78" fillId="0" borderId="89" xfId="0" applyFont="1" applyBorder="1" applyAlignment="1" applyProtection="1">
      <alignment vertical="center"/>
      <protection/>
    </xf>
    <xf numFmtId="0" fontId="78" fillId="0" borderId="80" xfId="0" applyFont="1" applyBorder="1" applyAlignment="1" applyProtection="1">
      <alignment horizontal="center" vertical="center"/>
      <protection/>
    </xf>
    <xf numFmtId="3" fontId="76" fillId="0" borderId="87" xfId="0" applyNumberFormat="1" applyFont="1" applyFill="1" applyBorder="1" applyAlignment="1" applyProtection="1">
      <alignment vertical="center"/>
      <protection/>
    </xf>
    <xf numFmtId="3" fontId="76" fillId="0" borderId="88" xfId="0" applyNumberFormat="1" applyFont="1" applyFill="1" applyBorder="1" applyAlignment="1" applyProtection="1">
      <alignment vertical="center"/>
      <protection/>
    </xf>
    <xf numFmtId="0" fontId="77" fillId="0" borderId="67" xfId="0" applyFont="1" applyBorder="1" applyAlignment="1" applyProtection="1">
      <alignment vertical="center"/>
      <protection/>
    </xf>
    <xf numFmtId="0" fontId="77" fillId="0" borderId="86" xfId="0" applyFont="1" applyBorder="1" applyAlignment="1" applyProtection="1">
      <alignment vertical="center"/>
      <protection/>
    </xf>
    <xf numFmtId="0" fontId="78" fillId="0" borderId="75" xfId="0" applyFont="1" applyFill="1" applyBorder="1" applyAlignment="1" applyProtection="1">
      <alignment horizontal="center" vertical="center"/>
      <protection/>
    </xf>
    <xf numFmtId="0" fontId="77" fillId="0" borderId="85" xfId="0" applyFont="1" applyBorder="1" applyAlignment="1" applyProtection="1">
      <alignment vertical="center"/>
      <protection/>
    </xf>
    <xf numFmtId="0" fontId="78" fillId="0" borderId="88" xfId="0" applyFont="1" applyFill="1" applyBorder="1" applyAlignment="1" applyProtection="1">
      <alignment horizontal="center" vertical="center"/>
      <protection/>
    </xf>
    <xf numFmtId="0" fontId="77" fillId="0" borderId="88" xfId="0" applyFont="1" applyFill="1" applyBorder="1" applyAlignment="1" applyProtection="1">
      <alignment horizontal="center" vertical="center"/>
      <protection/>
    </xf>
    <xf numFmtId="3" fontId="78" fillId="0" borderId="87" xfId="0" applyNumberFormat="1" applyFont="1" applyBorder="1" applyAlignment="1" applyProtection="1">
      <alignment vertical="center"/>
      <protection/>
    </xf>
    <xf numFmtId="0" fontId="77" fillId="0" borderId="73" xfId="0" applyFont="1" applyBorder="1" applyAlignment="1" applyProtection="1">
      <alignment vertical="center"/>
      <protection/>
    </xf>
    <xf numFmtId="0" fontId="77" fillId="0" borderId="69" xfId="0" applyFont="1" applyFill="1" applyBorder="1" applyAlignment="1" applyProtection="1">
      <alignment horizontal="center" vertical="center"/>
      <protection/>
    </xf>
    <xf numFmtId="0" fontId="77" fillId="0" borderId="67" xfId="0" applyFont="1" applyFill="1" applyBorder="1" applyAlignment="1" applyProtection="1">
      <alignment vertical="center"/>
      <protection/>
    </xf>
    <xf numFmtId="0" fontId="78" fillId="0" borderId="66" xfId="0" applyFont="1" applyBorder="1" applyAlignment="1" applyProtection="1">
      <alignment horizontal="center" vertical="center"/>
      <protection/>
    </xf>
    <xf numFmtId="0" fontId="77" fillId="0" borderId="65" xfId="0" applyFont="1" applyFill="1" applyBorder="1" applyAlignment="1" applyProtection="1">
      <alignment vertical="center"/>
      <protection/>
    </xf>
    <xf numFmtId="0" fontId="78" fillId="0" borderId="66" xfId="0" applyFont="1" applyFill="1" applyBorder="1" applyAlignment="1" applyProtection="1">
      <alignment horizontal="center" vertical="center"/>
      <protection/>
    </xf>
    <xf numFmtId="3" fontId="76" fillId="0" borderId="68" xfId="0" applyNumberFormat="1" applyFont="1" applyFill="1" applyBorder="1" applyAlignment="1" applyProtection="1">
      <alignment vertical="center"/>
      <protection/>
    </xf>
    <xf numFmtId="3" fontId="76" fillId="0" borderId="74" xfId="0" applyNumberFormat="1" applyFont="1" applyFill="1" applyBorder="1" applyAlignment="1" applyProtection="1">
      <alignment vertical="center"/>
      <protection/>
    </xf>
    <xf numFmtId="0" fontId="77" fillId="0" borderId="73" xfId="0" applyFont="1" applyFill="1" applyBorder="1" applyAlignment="1" applyProtection="1">
      <alignment vertical="center"/>
      <protection/>
    </xf>
    <xf numFmtId="0" fontId="78" fillId="0" borderId="77" xfId="0" applyFont="1" applyFill="1" applyBorder="1" applyAlignment="1" applyProtection="1">
      <alignment horizontal="center" vertical="center"/>
      <protection/>
    </xf>
    <xf numFmtId="0" fontId="77" fillId="0" borderId="86" xfId="0" applyFont="1" applyFill="1" applyBorder="1" applyAlignment="1" applyProtection="1">
      <alignment vertical="center"/>
      <protection/>
    </xf>
    <xf numFmtId="0" fontId="76" fillId="0" borderId="73" xfId="0" applyFont="1" applyFill="1" applyBorder="1" applyAlignment="1" applyProtection="1">
      <alignment vertical="center"/>
      <protection/>
    </xf>
    <xf numFmtId="0" fontId="76" fillId="0" borderId="89" xfId="0" applyFont="1" applyBorder="1" applyAlignment="1" applyProtection="1">
      <alignment vertical="center"/>
      <protection/>
    </xf>
    <xf numFmtId="3" fontId="76" fillId="0" borderId="90" xfId="0" applyNumberFormat="1" applyFont="1" applyBorder="1" applyAlignment="1" applyProtection="1">
      <alignment vertical="center"/>
      <protection/>
    </xf>
    <xf numFmtId="0" fontId="77" fillId="0" borderId="85" xfId="0" applyFont="1" applyFill="1" applyBorder="1" applyAlignment="1" applyProtection="1">
      <alignment vertical="center"/>
      <protection/>
    </xf>
    <xf numFmtId="3" fontId="78" fillId="0" borderId="72" xfId="0" applyNumberFormat="1" applyFont="1" applyBorder="1" applyAlignment="1" applyProtection="1">
      <alignment vertical="center"/>
      <protection/>
    </xf>
    <xf numFmtId="3" fontId="78" fillId="0" borderId="88" xfId="0" applyNumberFormat="1" applyFont="1" applyBorder="1" applyAlignment="1" applyProtection="1">
      <alignment vertical="center"/>
      <protection/>
    </xf>
    <xf numFmtId="0" fontId="77" fillId="33" borderId="65" xfId="0" applyFont="1" applyFill="1" applyBorder="1" applyAlignment="1" applyProtection="1">
      <alignment vertical="center"/>
      <protection/>
    </xf>
    <xf numFmtId="0" fontId="78" fillId="0" borderId="86" xfId="0" applyFont="1" applyFill="1" applyBorder="1" applyAlignment="1" applyProtection="1">
      <alignment vertical="center"/>
      <protection/>
    </xf>
    <xf numFmtId="3" fontId="78" fillId="0" borderId="87" xfId="0" applyNumberFormat="1" applyFont="1" applyFill="1" applyBorder="1" applyAlignment="1" applyProtection="1">
      <alignment vertical="center"/>
      <protection/>
    </xf>
    <xf numFmtId="0" fontId="78" fillId="0" borderId="85" xfId="0" applyFont="1" applyFill="1" applyBorder="1" applyAlignment="1" applyProtection="1">
      <alignment vertical="center"/>
      <protection/>
    </xf>
    <xf numFmtId="3" fontId="78" fillId="0" borderId="88" xfId="0" applyNumberFormat="1" applyFont="1" applyFill="1" applyBorder="1" applyAlignment="1" applyProtection="1">
      <alignment vertical="center"/>
      <protection/>
    </xf>
    <xf numFmtId="0" fontId="78" fillId="0" borderId="67" xfId="0" applyFont="1" applyFill="1" applyBorder="1" applyAlignment="1" applyProtection="1">
      <alignment vertical="center"/>
      <protection/>
    </xf>
    <xf numFmtId="0" fontId="78" fillId="0" borderId="90" xfId="0" applyFont="1" applyBorder="1" applyAlignment="1" applyProtection="1">
      <alignment horizontal="center" vertical="center"/>
      <protection/>
    </xf>
    <xf numFmtId="0" fontId="76" fillId="0" borderId="65" xfId="0" applyFont="1" applyBorder="1" applyAlignment="1" applyProtection="1">
      <alignment vertical="center"/>
      <protection/>
    </xf>
    <xf numFmtId="0" fontId="76" fillId="0" borderId="85" xfId="0" applyFont="1" applyFill="1" applyBorder="1" applyAlignment="1" applyProtection="1">
      <alignment vertical="center"/>
      <protection/>
    </xf>
    <xf numFmtId="0" fontId="78" fillId="0" borderId="73" xfId="0" applyFont="1" applyFill="1" applyBorder="1" applyAlignment="1" applyProtection="1">
      <alignment vertical="center"/>
      <protection/>
    </xf>
    <xf numFmtId="0" fontId="76" fillId="0" borderId="86" xfId="0" applyFont="1" applyFill="1" applyBorder="1" applyAlignment="1" applyProtection="1">
      <alignment vertical="center"/>
      <protection/>
    </xf>
    <xf numFmtId="0" fontId="78" fillId="0" borderId="80" xfId="0" applyFont="1" applyFill="1" applyBorder="1" applyAlignment="1" applyProtection="1">
      <alignment horizontal="center" vertical="center"/>
      <protection/>
    </xf>
    <xf numFmtId="0" fontId="78" fillId="33" borderId="67" xfId="0" applyFont="1" applyFill="1" applyBorder="1" applyAlignment="1" applyProtection="1">
      <alignment vertical="center"/>
      <protection/>
    </xf>
    <xf numFmtId="0" fontId="9" fillId="0" borderId="69" xfId="0" applyFont="1" applyBorder="1" applyAlignment="1" applyProtection="1">
      <alignment horizontal="center" vertical="center"/>
      <protection/>
    </xf>
    <xf numFmtId="3" fontId="76" fillId="33" borderId="68" xfId="0" applyNumberFormat="1" applyFont="1" applyFill="1" applyBorder="1" applyAlignment="1" applyProtection="1">
      <alignment vertical="center"/>
      <protection/>
    </xf>
    <xf numFmtId="3" fontId="80" fillId="0" borderId="0" xfId="0" applyNumberFormat="1" applyFont="1" applyAlignment="1" applyProtection="1">
      <alignment vertical="center"/>
      <protection/>
    </xf>
    <xf numFmtId="0" fontId="12" fillId="0" borderId="67" xfId="0" applyFont="1" applyBorder="1" applyAlignment="1" applyProtection="1">
      <alignment vertical="center" shrinkToFit="1"/>
      <protection/>
    </xf>
    <xf numFmtId="0" fontId="12" fillId="0" borderId="73" xfId="0" applyFont="1" applyBorder="1" applyAlignment="1" applyProtection="1">
      <alignment vertical="center" shrinkToFit="1"/>
      <protection/>
    </xf>
    <xf numFmtId="0" fontId="8" fillId="0" borderId="0" xfId="0" applyFont="1" applyAlignment="1">
      <alignment horizontal="center" vertical="center"/>
    </xf>
    <xf numFmtId="0" fontId="5" fillId="0" borderId="0" xfId="0" applyFont="1" applyAlignment="1">
      <alignment vertical="center"/>
    </xf>
    <xf numFmtId="0" fontId="8" fillId="0" borderId="0" xfId="0" applyFont="1" applyAlignment="1">
      <alignment shrinkToFit="1"/>
    </xf>
    <xf numFmtId="3" fontId="8" fillId="0" borderId="0" xfId="0" applyNumberFormat="1" applyFont="1" applyAlignment="1">
      <alignment shrinkToFit="1"/>
    </xf>
    <xf numFmtId="3" fontId="8" fillId="0" borderId="0" xfId="0" applyNumberFormat="1" applyFont="1" applyAlignment="1">
      <alignment horizontal="right" shrinkToFit="1"/>
    </xf>
    <xf numFmtId="3" fontId="8" fillId="0" borderId="0" xfId="0" applyNumberFormat="1" applyFont="1" applyAlignment="1">
      <alignment/>
    </xf>
    <xf numFmtId="3" fontId="8" fillId="0" borderId="0" xfId="0" applyNumberFormat="1" applyFont="1" applyAlignment="1">
      <alignment horizontal="right"/>
    </xf>
    <xf numFmtId="0" fontId="24" fillId="33" borderId="0" xfId="0" applyFont="1" applyFill="1" applyAlignment="1">
      <alignment horizontal="center" vertical="center"/>
    </xf>
    <xf numFmtId="0" fontId="24" fillId="0" borderId="0" xfId="0" applyFont="1" applyAlignment="1">
      <alignment shrinkToFit="1"/>
    </xf>
    <xf numFmtId="3" fontId="24" fillId="0" borderId="0" xfId="0" applyNumberFormat="1" applyFont="1" applyAlignment="1">
      <alignment shrinkToFit="1"/>
    </xf>
    <xf numFmtId="3" fontId="24" fillId="0" borderId="0" xfId="0" applyNumberFormat="1" applyFont="1" applyAlignment="1">
      <alignment horizontal="right" shrinkToFit="1"/>
    </xf>
    <xf numFmtId="0" fontId="24" fillId="0" borderId="0" xfId="0" applyFont="1" applyAlignment="1">
      <alignment/>
    </xf>
    <xf numFmtId="3" fontId="24" fillId="0" borderId="0" xfId="0" applyNumberFormat="1" applyFont="1" applyAlignment="1">
      <alignment/>
    </xf>
    <xf numFmtId="3" fontId="24" fillId="0" borderId="0" xfId="0" applyNumberFormat="1" applyFont="1" applyAlignment="1">
      <alignment horizontal="right"/>
    </xf>
    <xf numFmtId="0" fontId="27" fillId="0" borderId="0" xfId="0" applyFont="1" applyAlignment="1">
      <alignment/>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right"/>
    </xf>
    <xf numFmtId="0" fontId="9" fillId="0" borderId="74" xfId="0" applyFont="1" applyFill="1" applyBorder="1" applyAlignment="1" applyProtection="1">
      <alignment horizontal="center" vertical="center" shrinkToFit="1"/>
      <protection/>
    </xf>
    <xf numFmtId="0" fontId="5" fillId="0" borderId="91" xfId="0" applyFont="1" applyBorder="1" applyAlignment="1" applyProtection="1">
      <alignment horizontal="center" vertical="center"/>
      <protection/>
    </xf>
    <xf numFmtId="0" fontId="12" fillId="0" borderId="86" xfId="0" applyFont="1" applyBorder="1" applyAlignment="1" applyProtection="1">
      <alignment vertical="center" shrinkToFit="1"/>
      <protection/>
    </xf>
    <xf numFmtId="3" fontId="10" fillId="0" borderId="92" xfId="0" applyNumberFormat="1" applyFont="1" applyFill="1" applyBorder="1" applyAlignment="1" applyProtection="1">
      <alignment vertical="center"/>
      <protection/>
    </xf>
    <xf numFmtId="3" fontId="9" fillId="0" borderId="93" xfId="0" applyNumberFormat="1" applyFont="1" applyFill="1" applyBorder="1" applyAlignment="1" applyProtection="1">
      <alignment vertical="center"/>
      <protection/>
    </xf>
    <xf numFmtId="3" fontId="10" fillId="0" borderId="94" xfId="0" applyNumberFormat="1" applyFont="1" applyFill="1" applyBorder="1" applyAlignment="1" applyProtection="1">
      <alignment vertical="center"/>
      <protection/>
    </xf>
    <xf numFmtId="3" fontId="14" fillId="0" borderId="74" xfId="0" applyNumberFormat="1" applyFont="1" applyFill="1" applyBorder="1" applyAlignment="1" applyProtection="1">
      <alignment vertical="center" shrinkToFit="1"/>
      <protection/>
    </xf>
    <xf numFmtId="0" fontId="14" fillId="0" borderId="67" xfId="0" applyFont="1" applyFill="1" applyBorder="1" applyAlignment="1" applyProtection="1">
      <alignment vertical="center" shrinkToFit="1"/>
      <protection/>
    </xf>
    <xf numFmtId="3" fontId="14" fillId="0" borderId="64" xfId="0" applyNumberFormat="1" applyFont="1" applyFill="1" applyBorder="1" applyAlignment="1" applyProtection="1">
      <alignment vertical="center" shrinkToFit="1"/>
      <protection/>
    </xf>
    <xf numFmtId="0" fontId="10" fillId="0" borderId="35" xfId="0" applyFont="1" applyFill="1" applyBorder="1" applyAlignment="1" applyProtection="1">
      <alignment horizontal="center" vertical="center" shrinkToFit="1"/>
      <protection/>
    </xf>
    <xf numFmtId="0" fontId="10" fillId="0" borderId="59" xfId="0" applyFont="1" applyFill="1" applyBorder="1" applyAlignment="1" applyProtection="1">
      <alignment horizontal="center" vertical="center" shrinkToFit="1"/>
      <protection/>
    </xf>
    <xf numFmtId="3" fontId="7" fillId="34" borderId="29" xfId="0" applyNumberFormat="1" applyFont="1" applyFill="1" applyBorder="1" applyAlignment="1" applyProtection="1">
      <alignment horizontal="distributed" vertical="center"/>
      <protection/>
    </xf>
    <xf numFmtId="3" fontId="7" fillId="35" borderId="29" xfId="0" applyNumberFormat="1" applyFont="1" applyFill="1" applyBorder="1" applyAlignment="1" applyProtection="1">
      <alignment horizontal="distributed" vertical="distributed"/>
      <protection/>
    </xf>
    <xf numFmtId="0" fontId="14" fillId="0" borderId="86" xfId="0" applyFont="1" applyFill="1" applyBorder="1" applyAlignment="1" applyProtection="1">
      <alignment vertical="center" shrinkToFit="1"/>
      <protection/>
    </xf>
    <xf numFmtId="0" fontId="14" fillId="0" borderId="73" xfId="0" applyFont="1" applyFill="1" applyBorder="1" applyAlignment="1" applyProtection="1">
      <alignment vertical="center" shrinkToFit="1"/>
      <protection/>
    </xf>
    <xf numFmtId="0" fontId="14" fillId="33" borderId="67" xfId="0" applyFont="1" applyFill="1" applyBorder="1" applyAlignment="1" applyProtection="1">
      <alignment vertical="center"/>
      <protection/>
    </xf>
    <xf numFmtId="0" fontId="14" fillId="0" borderId="67" xfId="0" applyFont="1" applyBorder="1" applyAlignment="1" applyProtection="1">
      <alignment vertical="center"/>
      <protection/>
    </xf>
    <xf numFmtId="3" fontId="81" fillId="0" borderId="71" xfId="0" applyNumberFormat="1" applyFont="1" applyFill="1" applyBorder="1" applyAlignment="1" applyProtection="1">
      <alignment horizontal="right" vertical="center" shrinkToFit="1"/>
      <protection locked="0"/>
    </xf>
    <xf numFmtId="3" fontId="14" fillId="33" borderId="72" xfId="0" applyNumberFormat="1" applyFont="1" applyFill="1" applyBorder="1" applyAlignment="1" applyProtection="1">
      <alignment vertical="center"/>
      <protection/>
    </xf>
    <xf numFmtId="3" fontId="14" fillId="0" borderId="68" xfId="0" applyNumberFormat="1" applyFont="1" applyBorder="1" applyAlignment="1" applyProtection="1">
      <alignment vertical="center"/>
      <protection/>
    </xf>
    <xf numFmtId="3" fontId="14" fillId="0" borderId="72" xfId="0" applyNumberFormat="1" applyFont="1" applyBorder="1" applyAlignment="1" applyProtection="1">
      <alignment vertical="center"/>
      <protection/>
    </xf>
    <xf numFmtId="3" fontId="14" fillId="0" borderId="74" xfId="0" applyNumberFormat="1" applyFont="1" applyBorder="1" applyAlignment="1" applyProtection="1">
      <alignment vertical="center"/>
      <protection/>
    </xf>
    <xf numFmtId="0" fontId="14" fillId="0" borderId="89" xfId="0" applyFont="1" applyBorder="1" applyAlignment="1" applyProtection="1">
      <alignment vertical="center"/>
      <protection/>
    </xf>
    <xf numFmtId="0" fontId="14" fillId="0" borderId="65" xfId="0" applyFont="1" applyBorder="1" applyAlignment="1" applyProtection="1">
      <alignment vertical="center"/>
      <protection/>
    </xf>
    <xf numFmtId="0" fontId="14" fillId="0" borderId="65" xfId="0" applyFont="1" applyFill="1" applyBorder="1" applyAlignment="1" applyProtection="1">
      <alignment vertical="center"/>
      <protection/>
    </xf>
    <xf numFmtId="3" fontId="14" fillId="0" borderId="68" xfId="0" applyNumberFormat="1" applyFont="1" applyFill="1" applyBorder="1" applyAlignment="1" applyProtection="1">
      <alignment vertical="center"/>
      <protection/>
    </xf>
    <xf numFmtId="0" fontId="14" fillId="0" borderId="67" xfId="0" applyFont="1" applyBorder="1" applyAlignment="1" applyProtection="1">
      <alignment vertical="center" shrinkToFit="1"/>
      <protection/>
    </xf>
    <xf numFmtId="0" fontId="14" fillId="0" borderId="81" xfId="0" applyFont="1" applyFill="1" applyBorder="1" applyAlignment="1" applyProtection="1">
      <alignment vertical="center"/>
      <protection/>
    </xf>
    <xf numFmtId="0" fontId="14" fillId="0" borderId="73" xfId="0" applyFont="1" applyFill="1" applyBorder="1" applyAlignment="1" applyProtection="1">
      <alignment vertical="center"/>
      <protection/>
    </xf>
    <xf numFmtId="3" fontId="14" fillId="0" borderId="74" xfId="0" applyNumberFormat="1" applyFont="1" applyFill="1" applyBorder="1" applyAlignment="1" applyProtection="1">
      <alignment vertical="center"/>
      <protection/>
    </xf>
    <xf numFmtId="0" fontId="14" fillId="0" borderId="81" xfId="0" applyFont="1" applyBorder="1" applyAlignment="1" applyProtection="1">
      <alignment vertical="center"/>
      <protection/>
    </xf>
    <xf numFmtId="0" fontId="14" fillId="0" borderId="73" xfId="0" applyFont="1" applyBorder="1" applyAlignment="1" applyProtection="1">
      <alignment vertical="center"/>
      <protection/>
    </xf>
    <xf numFmtId="0" fontId="14" fillId="0" borderId="67" xfId="0" applyFont="1" applyFill="1" applyBorder="1" applyAlignment="1" applyProtection="1">
      <alignment vertical="center"/>
      <protection/>
    </xf>
    <xf numFmtId="3" fontId="14" fillId="0" borderId="72" xfId="0" applyNumberFormat="1" applyFont="1" applyFill="1" applyBorder="1" applyAlignment="1" applyProtection="1">
      <alignment vertical="center"/>
      <protection/>
    </xf>
    <xf numFmtId="3" fontId="14" fillId="33" borderId="68" xfId="0" applyNumberFormat="1" applyFont="1" applyFill="1" applyBorder="1" applyAlignment="1" applyProtection="1">
      <alignment vertical="center"/>
      <protection/>
    </xf>
    <xf numFmtId="0" fontId="14" fillId="0" borderId="86" xfId="0" applyFont="1" applyBorder="1" applyAlignment="1" applyProtection="1">
      <alignment vertical="center"/>
      <protection/>
    </xf>
    <xf numFmtId="3" fontId="81" fillId="0" borderId="76" xfId="0" applyNumberFormat="1" applyFont="1" applyFill="1" applyBorder="1" applyAlignment="1" applyProtection="1">
      <alignment horizontal="right" vertical="center" shrinkToFit="1"/>
      <protection locked="0"/>
    </xf>
    <xf numFmtId="0" fontId="14" fillId="0" borderId="89" xfId="0" applyFont="1" applyFill="1" applyBorder="1" applyAlignment="1" applyProtection="1">
      <alignment vertical="center"/>
      <protection/>
    </xf>
    <xf numFmtId="0" fontId="14" fillId="0" borderId="86" xfId="0" applyFont="1" applyFill="1" applyBorder="1" applyAlignment="1" applyProtection="1">
      <alignment vertical="center"/>
      <protection/>
    </xf>
    <xf numFmtId="3" fontId="14" fillId="0" borderId="87" xfId="0" applyNumberFormat="1" applyFont="1" applyFill="1" applyBorder="1" applyAlignment="1" applyProtection="1">
      <alignment vertical="center"/>
      <protection/>
    </xf>
    <xf numFmtId="0" fontId="14" fillId="0" borderId="65" xfId="0" applyNumberFormat="1" applyFont="1" applyBorder="1" applyAlignment="1" applyProtection="1">
      <alignment vertical="center" shrinkToFit="1"/>
      <protection/>
    </xf>
    <xf numFmtId="0" fontId="14" fillId="0" borderId="65" xfId="0" applyFont="1" applyBorder="1" applyAlignment="1" applyProtection="1">
      <alignment vertical="center" shrinkToFit="1"/>
      <protection/>
    </xf>
    <xf numFmtId="3" fontId="6" fillId="0" borderId="79" xfId="0" applyNumberFormat="1" applyFont="1" applyFill="1" applyBorder="1" applyAlignment="1" applyProtection="1">
      <alignment vertical="center" shrinkToFit="1"/>
      <protection/>
    </xf>
    <xf numFmtId="3" fontId="6" fillId="0" borderId="79" xfId="0" applyNumberFormat="1" applyFont="1" applyBorder="1" applyAlignment="1" applyProtection="1">
      <alignment horizontal="right" vertical="center"/>
      <protection/>
    </xf>
    <xf numFmtId="3" fontId="6" fillId="0" borderId="27" xfId="0" applyNumberFormat="1" applyFont="1" applyBorder="1" applyAlignment="1" applyProtection="1">
      <alignment horizontal="right" vertical="center"/>
      <protection/>
    </xf>
    <xf numFmtId="3" fontId="82" fillId="0" borderId="27" xfId="0" applyNumberFormat="1" applyFont="1" applyBorder="1" applyAlignment="1" applyProtection="1">
      <alignment horizontal="right" vertical="center"/>
      <protection/>
    </xf>
    <xf numFmtId="3" fontId="82" fillId="0" borderId="29" xfId="0" applyNumberFormat="1" applyFont="1" applyBorder="1" applyAlignment="1" applyProtection="1">
      <alignment horizontal="right" vertical="center"/>
      <protection/>
    </xf>
    <xf numFmtId="3" fontId="6" fillId="33" borderId="79" xfId="0" applyNumberFormat="1" applyFont="1" applyFill="1" applyBorder="1" applyAlignment="1" applyProtection="1">
      <alignment vertical="center"/>
      <protection/>
    </xf>
    <xf numFmtId="3" fontId="6" fillId="0" borderId="79" xfId="0" applyNumberFormat="1" applyFont="1" applyBorder="1" applyAlignment="1" applyProtection="1">
      <alignment vertical="center"/>
      <protection/>
    </xf>
    <xf numFmtId="0" fontId="9" fillId="0" borderId="66" xfId="0" applyFont="1" applyFill="1" applyBorder="1" applyAlignment="1" applyProtection="1">
      <alignment horizontal="center" vertical="center"/>
      <protection/>
    </xf>
    <xf numFmtId="0" fontId="9" fillId="0" borderId="77" xfId="0" applyFont="1" applyBorder="1" applyAlignment="1" applyProtection="1">
      <alignment horizontal="center" vertical="center"/>
      <protection/>
    </xf>
    <xf numFmtId="0" fontId="9" fillId="0" borderId="66" xfId="0" applyFont="1" applyBorder="1" applyAlignment="1" applyProtection="1">
      <alignment horizontal="center" vertical="center"/>
      <protection/>
    </xf>
    <xf numFmtId="0" fontId="14" fillId="0" borderId="73" xfId="0" applyFont="1" applyBorder="1" applyAlignment="1" applyProtection="1">
      <alignment vertical="center" shrinkToFit="1"/>
      <protection/>
    </xf>
    <xf numFmtId="3" fontId="79" fillId="0" borderId="71" xfId="0" applyNumberFormat="1" applyFont="1" applyFill="1" applyBorder="1" applyAlignment="1" applyProtection="1">
      <alignment horizontal="right" vertical="center" shrinkToFit="1"/>
      <protection/>
    </xf>
    <xf numFmtId="0" fontId="30" fillId="0" borderId="0" xfId="0" applyFont="1" applyAlignment="1">
      <alignment/>
    </xf>
    <xf numFmtId="3" fontId="14" fillId="0" borderId="70" xfId="0" applyNumberFormat="1" applyFont="1" applyBorder="1" applyAlignment="1" applyProtection="1">
      <alignment vertical="center"/>
      <protection/>
    </xf>
    <xf numFmtId="3" fontId="14" fillId="0" borderId="70" xfId="0" applyNumberFormat="1" applyFont="1" applyFill="1" applyBorder="1" applyAlignment="1" applyProtection="1">
      <alignment vertical="center"/>
      <protection/>
    </xf>
    <xf numFmtId="3" fontId="82" fillId="0" borderId="27" xfId="0" applyNumberFormat="1" applyFont="1" applyFill="1" applyBorder="1" applyAlignment="1" applyProtection="1">
      <alignment horizontal="right" vertical="center" shrinkToFit="1"/>
      <protection/>
    </xf>
    <xf numFmtId="3" fontId="81" fillId="0" borderId="82" xfId="0" applyNumberFormat="1" applyFont="1" applyFill="1" applyBorder="1" applyAlignment="1" applyProtection="1">
      <alignment horizontal="right" vertical="center" shrinkToFit="1"/>
      <protection locked="0"/>
    </xf>
    <xf numFmtId="3" fontId="81" fillId="0" borderId="76" xfId="0" applyNumberFormat="1" applyFont="1" applyFill="1" applyBorder="1" applyAlignment="1" applyProtection="1">
      <alignment horizontal="right" vertical="center" shrinkToFit="1"/>
      <protection/>
    </xf>
    <xf numFmtId="0" fontId="8" fillId="0" borderId="0" xfId="0" applyFont="1" applyBorder="1" applyAlignment="1" applyProtection="1">
      <alignment/>
      <protection/>
    </xf>
    <xf numFmtId="0" fontId="11"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Border="1" applyAlignment="1" applyProtection="1">
      <alignment vertical="center"/>
      <protection/>
    </xf>
    <xf numFmtId="0" fontId="5" fillId="36"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10" fillId="0" borderId="95" xfId="0" applyFont="1" applyFill="1" applyBorder="1" applyAlignment="1" applyProtection="1">
      <alignment horizontal="center" vertical="center" shrinkToFit="1"/>
      <protection/>
    </xf>
    <xf numFmtId="3" fontId="81" fillId="0" borderId="96" xfId="0" applyNumberFormat="1" applyFont="1" applyFill="1" applyBorder="1" applyAlignment="1" applyProtection="1">
      <alignment horizontal="right" vertical="center" shrinkToFit="1"/>
      <protection locked="0"/>
    </xf>
    <xf numFmtId="0" fontId="77" fillId="0" borderId="69" xfId="0" applyFont="1" applyFill="1" applyBorder="1" applyAlignment="1" applyProtection="1">
      <alignment horizontal="center" vertical="center" shrinkToFit="1"/>
      <protection/>
    </xf>
    <xf numFmtId="0" fontId="9" fillId="0" borderId="68" xfId="0" applyFont="1" applyBorder="1" applyAlignment="1" applyProtection="1">
      <alignment horizontal="center" vertical="center"/>
      <protection/>
    </xf>
    <xf numFmtId="0" fontId="9" fillId="0" borderId="74" xfId="0" applyFont="1" applyBorder="1" applyAlignment="1" applyProtection="1">
      <alignment horizontal="center" vertical="center"/>
      <protection/>
    </xf>
    <xf numFmtId="0" fontId="27" fillId="0" borderId="0" xfId="0" applyFont="1" applyAlignment="1">
      <alignment horizontal="center"/>
    </xf>
    <xf numFmtId="0" fontId="27" fillId="0" borderId="0" xfId="0" applyFont="1" applyAlignment="1">
      <alignment horizontal="center" vertical="center"/>
    </xf>
    <xf numFmtId="0" fontId="83" fillId="0" borderId="67" xfId="0" applyFont="1" applyFill="1" applyBorder="1" applyAlignment="1" applyProtection="1">
      <alignment vertical="center"/>
      <protection/>
    </xf>
    <xf numFmtId="0" fontId="15" fillId="0" borderId="69" xfId="0" applyFont="1" applyFill="1" applyBorder="1" applyAlignment="1" applyProtection="1">
      <alignment horizontal="center" vertical="center"/>
      <protection/>
    </xf>
    <xf numFmtId="0" fontId="5" fillId="0" borderId="2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22" fillId="37" borderId="0" xfId="0" applyFont="1" applyFill="1" applyAlignment="1" applyProtection="1">
      <alignment horizontal="center" vertical="center"/>
      <protection/>
    </xf>
    <xf numFmtId="191" fontId="8" fillId="0" borderId="98" xfId="0" applyNumberFormat="1" applyFont="1" applyBorder="1" applyAlignment="1" applyProtection="1">
      <alignment horizontal="center" vertical="center"/>
      <protection locked="0"/>
    </xf>
    <xf numFmtId="191" fontId="8" fillId="0" borderId="99" xfId="0" applyNumberFormat="1" applyFont="1" applyBorder="1" applyAlignment="1" applyProtection="1">
      <alignment horizontal="center" vertical="center"/>
      <protection locked="0"/>
    </xf>
    <xf numFmtId="190" fontId="12" fillId="0" borderId="100" xfId="0" applyNumberFormat="1" applyFont="1" applyBorder="1" applyAlignment="1" applyProtection="1">
      <alignment horizontal="center" vertical="center"/>
      <protection locked="0"/>
    </xf>
    <xf numFmtId="190" fontId="12" fillId="0" borderId="54" xfId="0" applyNumberFormat="1" applyFont="1" applyBorder="1" applyAlignment="1" applyProtection="1">
      <alignment horizontal="center" vertical="center"/>
      <protection locked="0"/>
    </xf>
    <xf numFmtId="190" fontId="12" fillId="0" borderId="101" xfId="0" applyNumberFormat="1" applyFont="1" applyBorder="1" applyAlignment="1" applyProtection="1">
      <alignment horizontal="center" vertical="center"/>
      <protection locked="0"/>
    </xf>
    <xf numFmtId="177" fontId="14" fillId="0" borderId="29" xfId="0" applyNumberFormat="1" applyFont="1" applyBorder="1" applyAlignment="1" applyProtection="1">
      <alignment horizontal="center"/>
      <protection locked="0"/>
    </xf>
    <xf numFmtId="177" fontId="14" fillId="0" borderId="102" xfId="0" applyNumberFormat="1" applyFont="1" applyBorder="1" applyAlignment="1" applyProtection="1">
      <alignment horizontal="center"/>
      <protection locked="0"/>
    </xf>
    <xf numFmtId="0" fontId="14" fillId="0" borderId="95" xfId="0" applyFont="1" applyBorder="1" applyAlignment="1" applyProtection="1">
      <alignment horizontal="center"/>
      <protection locked="0"/>
    </xf>
    <xf numFmtId="0" fontId="14" fillId="0" borderId="103" xfId="0" applyFont="1" applyBorder="1" applyAlignment="1" applyProtection="1">
      <alignment horizontal="center"/>
      <protection locked="0"/>
    </xf>
    <xf numFmtId="3" fontId="14" fillId="0" borderId="20" xfId="0" applyNumberFormat="1" applyFont="1" applyBorder="1" applyAlignment="1" applyProtection="1">
      <alignment horizontal="right"/>
      <protection locked="0"/>
    </xf>
    <xf numFmtId="3" fontId="14" fillId="0" borderId="28" xfId="0" applyNumberFormat="1" applyFont="1" applyBorder="1" applyAlignment="1" applyProtection="1">
      <alignment horizontal="right"/>
      <protection locked="0"/>
    </xf>
    <xf numFmtId="0" fontId="5" fillId="0" borderId="57" xfId="0" applyFont="1" applyBorder="1" applyAlignment="1">
      <alignment horizontal="center" vertical="center"/>
    </xf>
    <xf numFmtId="0" fontId="5" fillId="0" borderId="0" xfId="0" applyFont="1" applyBorder="1" applyAlignment="1">
      <alignment horizontal="center" vertical="center"/>
    </xf>
    <xf numFmtId="3" fontId="14" fillId="0" borderId="0" xfId="0" applyNumberFormat="1" applyFont="1" applyBorder="1" applyAlignment="1">
      <alignment horizontal="right"/>
    </xf>
    <xf numFmtId="191" fontId="12" fillId="0" borderId="20" xfId="0" applyNumberFormat="1" applyFont="1" applyBorder="1" applyAlignment="1" applyProtection="1">
      <alignment horizontal="center" vertical="center"/>
      <protection locked="0"/>
    </xf>
    <xf numFmtId="191" fontId="12" fillId="0" borderId="28" xfId="0" applyNumberFormat="1" applyFont="1" applyBorder="1" applyAlignment="1" applyProtection="1">
      <alignment horizontal="center" vertical="center"/>
      <protection locked="0"/>
    </xf>
    <xf numFmtId="0" fontId="26" fillId="0" borderId="57" xfId="0" applyFont="1" applyBorder="1" applyAlignment="1">
      <alignment horizontal="left" vertical="top" wrapText="1"/>
    </xf>
    <xf numFmtId="0" fontId="26" fillId="0" borderId="0" xfId="0" applyFont="1" applyAlignment="1">
      <alignment horizontal="left" vertical="top" wrapText="1"/>
    </xf>
    <xf numFmtId="0" fontId="26" fillId="0" borderId="56" xfId="0" applyFont="1" applyBorder="1" applyAlignment="1">
      <alignment horizontal="left" vertical="top" wrapText="1"/>
    </xf>
    <xf numFmtId="0" fontId="5" fillId="0" borderId="60"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35" xfId="0" applyFont="1" applyBorder="1" applyAlignment="1" applyProtection="1">
      <alignment horizontal="left" vertical="top" wrapText="1"/>
      <protection locked="0"/>
    </xf>
    <xf numFmtId="0" fontId="5" fillId="0" borderId="106" xfId="0" applyFont="1" applyBorder="1" applyAlignment="1" applyProtection="1">
      <alignment horizontal="left" vertical="top" wrapText="1"/>
      <protection locked="0"/>
    </xf>
    <xf numFmtId="0" fontId="5" fillId="0" borderId="107"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108" xfId="0" applyFont="1" applyBorder="1" applyAlignment="1" applyProtection="1">
      <alignment horizontal="left" vertical="top" wrapText="1"/>
      <protection locked="0"/>
    </xf>
    <xf numFmtId="0" fontId="25" fillId="0" borderId="0" xfId="0" applyFont="1" applyAlignment="1">
      <alignment horizontal="left"/>
    </xf>
    <xf numFmtId="3" fontId="24" fillId="0" borderId="64" xfId="0" applyNumberFormat="1" applyFont="1" applyBorder="1" applyAlignment="1" applyProtection="1">
      <alignment horizontal="center"/>
      <protection locked="0"/>
    </xf>
    <xf numFmtId="0" fontId="24" fillId="0" borderId="64" xfId="0" applyFont="1" applyBorder="1" applyAlignment="1" applyProtection="1">
      <alignment horizontal="center"/>
      <protection locked="0"/>
    </xf>
    <xf numFmtId="0" fontId="24" fillId="0" borderId="109"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28"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110" xfId="0" applyFont="1" applyBorder="1" applyAlignment="1" applyProtection="1">
      <alignment horizontal="center"/>
      <protection locked="0"/>
    </xf>
    <xf numFmtId="0" fontId="9" fillId="0" borderId="28" xfId="0" applyFont="1" applyBorder="1" applyAlignment="1" applyProtection="1">
      <alignment horizontal="left" vertical="center"/>
      <protection locked="0"/>
    </xf>
    <xf numFmtId="0" fontId="9" fillId="0" borderId="111" xfId="0" applyFont="1" applyBorder="1" applyAlignment="1" applyProtection="1">
      <alignment horizontal="left" vertical="center"/>
      <protection locked="0"/>
    </xf>
    <xf numFmtId="0" fontId="26" fillId="0" borderId="0" xfId="0" applyFont="1" applyBorder="1" applyAlignment="1">
      <alignment horizontal="left" vertical="top" wrapText="1"/>
    </xf>
    <xf numFmtId="3" fontId="9" fillId="0" borderId="29" xfId="0" applyNumberFormat="1" applyFont="1" applyFill="1" applyBorder="1" applyAlignment="1" applyProtection="1">
      <alignment horizontal="center" vertical="center" wrapText="1"/>
      <protection/>
    </xf>
    <xf numFmtId="3" fontId="19" fillId="33" borderId="29" xfId="0" applyNumberFormat="1" applyFont="1" applyFill="1" applyBorder="1" applyAlignment="1" applyProtection="1">
      <alignment horizontal="center" vertical="distributed" shrinkToFit="1"/>
      <protection/>
    </xf>
    <xf numFmtId="3" fontId="19" fillId="0" borderId="29" xfId="0" applyNumberFormat="1" applyFont="1" applyBorder="1" applyAlignment="1" applyProtection="1">
      <alignment horizontal="center" vertical="center"/>
      <protection/>
    </xf>
    <xf numFmtId="176" fontId="19" fillId="0" borderId="29" xfId="0" applyNumberFormat="1" applyFont="1" applyBorder="1" applyAlignment="1" applyProtection="1">
      <alignment horizontal="center" vertical="center"/>
      <protection/>
    </xf>
    <xf numFmtId="0" fontId="14" fillId="0" borderId="29" xfId="0" applyNumberFormat="1" applyFont="1" applyBorder="1" applyAlignment="1" applyProtection="1">
      <alignment horizontal="center" vertical="center" shrinkToFit="1"/>
      <protection/>
    </xf>
    <xf numFmtId="0" fontId="24" fillId="33" borderId="20" xfId="0" applyNumberFormat="1" applyFont="1" applyFill="1" applyBorder="1" applyAlignment="1" applyProtection="1">
      <alignment horizontal="center" vertical="center" shrinkToFit="1"/>
      <protection/>
    </xf>
    <xf numFmtId="0" fontId="24" fillId="33" borderId="28" xfId="0" applyNumberFormat="1" applyFont="1" applyFill="1" applyBorder="1" applyAlignment="1" applyProtection="1">
      <alignment horizontal="center" vertical="center" shrinkToFit="1"/>
      <protection/>
    </xf>
    <xf numFmtId="0" fontId="24" fillId="33" borderId="55" xfId="0" applyNumberFormat="1" applyFont="1" applyFill="1" applyBorder="1" applyAlignment="1" applyProtection="1">
      <alignment horizontal="center" vertical="center" shrinkToFit="1"/>
      <protection/>
    </xf>
    <xf numFmtId="191" fontId="24" fillId="0" borderId="20" xfId="0" applyNumberFormat="1" applyFont="1" applyBorder="1" applyAlignment="1" applyProtection="1">
      <alignment horizontal="center" vertical="center"/>
      <protection/>
    </xf>
    <xf numFmtId="191" fontId="24" fillId="0" borderId="28" xfId="0" applyNumberFormat="1" applyFont="1" applyBorder="1" applyAlignment="1" applyProtection="1">
      <alignment horizontal="center" vertical="center"/>
      <protection/>
    </xf>
    <xf numFmtId="191" fontId="24" fillId="0" borderId="55" xfId="0" applyNumberFormat="1" applyFont="1" applyBorder="1" applyAlignment="1" applyProtection="1">
      <alignment horizontal="center" vertical="center"/>
      <protection/>
    </xf>
    <xf numFmtId="0" fontId="9" fillId="10" borderId="20" xfId="0" applyFont="1" applyFill="1" applyBorder="1" applyAlignment="1" applyProtection="1">
      <alignment horizontal="center" vertical="center"/>
      <protection/>
    </xf>
    <xf numFmtId="0" fontId="9" fillId="10" borderId="28" xfId="0" applyFont="1" applyFill="1" applyBorder="1" applyAlignment="1" applyProtection="1">
      <alignment horizontal="center" vertical="center"/>
      <protection/>
    </xf>
    <xf numFmtId="0" fontId="9" fillId="10" borderId="55" xfId="0" applyFont="1" applyFill="1" applyBorder="1" applyAlignment="1" applyProtection="1">
      <alignment horizontal="center" vertical="center"/>
      <protection/>
    </xf>
    <xf numFmtId="3" fontId="7" fillId="34" borderId="29" xfId="0" applyNumberFormat="1"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55" xfId="0" applyFont="1" applyFill="1" applyBorder="1" applyAlignment="1" applyProtection="1">
      <alignment horizontal="center" vertical="center" shrinkToFit="1"/>
      <protection/>
    </xf>
    <xf numFmtId="3" fontId="6" fillId="0" borderId="20" xfId="0" applyNumberFormat="1"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9" fillId="10" borderId="20" xfId="0" applyFont="1" applyFill="1" applyBorder="1" applyAlignment="1" applyProtection="1">
      <alignment horizontal="center" vertical="center" shrinkToFit="1"/>
      <protection/>
    </xf>
    <xf numFmtId="0" fontId="9" fillId="10" borderId="28" xfId="0" applyFont="1" applyFill="1" applyBorder="1" applyAlignment="1" applyProtection="1">
      <alignment horizontal="center" vertical="center" shrinkToFit="1"/>
      <protection/>
    </xf>
    <xf numFmtId="0" fontId="9" fillId="10" borderId="55" xfId="0" applyFont="1" applyFill="1" applyBorder="1" applyAlignment="1" applyProtection="1">
      <alignment horizontal="center" vertical="center" shrinkToFit="1"/>
      <protection/>
    </xf>
    <xf numFmtId="0" fontId="16" fillId="0" borderId="20" xfId="0" applyFont="1" applyFill="1" applyBorder="1" applyAlignment="1" applyProtection="1">
      <alignment horizontal="center" vertical="center" shrinkToFit="1"/>
      <protection/>
    </xf>
    <xf numFmtId="0" fontId="16" fillId="0" borderId="112" xfId="0" applyFont="1" applyFill="1" applyBorder="1" applyAlignment="1" applyProtection="1">
      <alignment horizontal="center" vertical="center" shrinkToFit="1"/>
      <protection/>
    </xf>
    <xf numFmtId="0" fontId="16" fillId="0" borderId="20" xfId="0" applyFont="1" applyFill="1" applyBorder="1" applyAlignment="1" applyProtection="1">
      <alignment horizontal="center" vertical="center"/>
      <protection/>
    </xf>
    <xf numFmtId="0" fontId="16" fillId="0" borderId="112"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shrinkToFit="1"/>
      <protection/>
    </xf>
    <xf numFmtId="0" fontId="9" fillId="10" borderId="23" xfId="0" applyFont="1" applyFill="1" applyBorder="1" applyAlignment="1" applyProtection="1">
      <alignment horizontal="center" vertical="center"/>
      <protection/>
    </xf>
    <xf numFmtId="0" fontId="9" fillId="10" borderId="22" xfId="0" applyFont="1" applyFill="1" applyBorder="1" applyAlignment="1" applyProtection="1">
      <alignment horizontal="center" vertical="center"/>
      <protection/>
    </xf>
    <xf numFmtId="3" fontId="9" fillId="10" borderId="22" xfId="0" applyNumberFormat="1" applyFont="1" applyFill="1" applyBorder="1" applyAlignment="1" applyProtection="1">
      <alignment horizontal="center" vertical="center"/>
      <protection/>
    </xf>
    <xf numFmtId="3" fontId="9" fillId="10" borderId="63" xfId="0" applyNumberFormat="1" applyFont="1" applyFill="1" applyBorder="1" applyAlignment="1" applyProtection="1">
      <alignment horizontal="center" vertical="center"/>
      <protection/>
    </xf>
    <xf numFmtId="3" fontId="9" fillId="10" borderId="28" xfId="0" applyNumberFormat="1" applyFont="1" applyFill="1" applyBorder="1" applyAlignment="1" applyProtection="1">
      <alignment horizontal="center" vertical="center"/>
      <protection/>
    </xf>
    <xf numFmtId="3" fontId="9" fillId="10" borderId="55" xfId="0" applyNumberFormat="1" applyFont="1" applyFill="1" applyBorder="1" applyAlignment="1" applyProtection="1">
      <alignment horizontal="center" vertical="center"/>
      <protection/>
    </xf>
    <xf numFmtId="0" fontId="13" fillId="10" borderId="20" xfId="0" applyFont="1" applyFill="1" applyBorder="1" applyAlignment="1" applyProtection="1">
      <alignment horizontal="center" vertical="center"/>
      <protection/>
    </xf>
    <xf numFmtId="0" fontId="13" fillId="10" borderId="28" xfId="0" applyFont="1" applyFill="1" applyBorder="1" applyAlignment="1" applyProtection="1">
      <alignment horizontal="center" vertical="center"/>
      <protection/>
    </xf>
    <xf numFmtId="3" fontId="13" fillId="10" borderId="28" xfId="0" applyNumberFormat="1" applyFont="1" applyFill="1" applyBorder="1" applyAlignment="1" applyProtection="1">
      <alignment horizontal="center" vertical="center"/>
      <protection/>
    </xf>
    <xf numFmtId="3" fontId="13" fillId="10" borderId="55" xfId="0" applyNumberFormat="1" applyFont="1" applyFill="1" applyBorder="1" applyAlignment="1" applyProtection="1">
      <alignment horizontal="center" vertical="center"/>
      <protection/>
    </xf>
    <xf numFmtId="0" fontId="7" fillId="0" borderId="0" xfId="0" applyFont="1" applyFill="1" applyAlignment="1" applyProtection="1">
      <alignment horizontal="left" vertical="center" shrinkToFit="1"/>
      <protection/>
    </xf>
    <xf numFmtId="0" fontId="10" fillId="0" borderId="20"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3" fillId="10" borderId="55" xfId="0" applyFont="1" applyFill="1" applyBorder="1" applyAlignment="1" applyProtection="1">
      <alignment horizontal="center" vertical="center"/>
      <protection/>
    </xf>
    <xf numFmtId="0" fontId="4" fillId="0" borderId="100" xfId="0" applyFont="1" applyFill="1" applyBorder="1" applyAlignment="1" applyProtection="1">
      <alignment horizontal="center" vertical="center" shrinkToFit="1"/>
      <protection/>
    </xf>
    <xf numFmtId="0" fontId="4" fillId="0" borderId="113" xfId="0" applyFont="1" applyFill="1" applyBorder="1" applyAlignment="1" applyProtection="1">
      <alignment horizontal="center" vertical="center" shrinkToFit="1"/>
      <protection/>
    </xf>
    <xf numFmtId="0" fontId="16" fillId="0" borderId="32" xfId="0" applyFont="1" applyFill="1" applyBorder="1" applyAlignment="1" applyProtection="1">
      <alignment horizontal="center" vertical="center"/>
      <protection/>
    </xf>
    <xf numFmtId="0" fontId="16" fillId="0" borderId="114" xfId="0" applyFont="1" applyFill="1" applyBorder="1" applyAlignment="1" applyProtection="1">
      <alignment horizontal="center" vertical="center"/>
      <protection/>
    </xf>
    <xf numFmtId="184" fontId="6" fillId="0" borderId="20" xfId="0" applyNumberFormat="1" applyFont="1" applyBorder="1" applyAlignment="1" applyProtection="1">
      <alignment horizontal="center" vertical="center"/>
      <protection/>
    </xf>
    <xf numFmtId="184" fontId="6" fillId="0" borderId="28" xfId="0" applyNumberFormat="1" applyFont="1" applyBorder="1" applyAlignment="1" applyProtection="1">
      <alignment horizontal="center" vertical="center"/>
      <protection/>
    </xf>
    <xf numFmtId="184" fontId="6" fillId="0" borderId="55" xfId="0" applyNumberFormat="1" applyFont="1" applyBorder="1" applyAlignment="1" applyProtection="1">
      <alignment horizontal="center" vertical="center"/>
      <protection/>
    </xf>
    <xf numFmtId="3" fontId="9" fillId="0" borderId="0" xfId="0" applyNumberFormat="1" applyFont="1" applyFill="1" applyBorder="1" applyAlignment="1" applyProtection="1">
      <alignment horizontal="left" vertical="distributed" shrinkToFit="1"/>
      <protection/>
    </xf>
    <xf numFmtId="0" fontId="6" fillId="0" borderId="29" xfId="0" applyFont="1" applyFill="1" applyBorder="1" applyAlignment="1" applyProtection="1">
      <alignment horizontal="center" vertical="center" shrinkToFit="1"/>
      <protection/>
    </xf>
    <xf numFmtId="0" fontId="10" fillId="0" borderId="29" xfId="0" applyFont="1" applyFill="1" applyBorder="1" applyAlignment="1" applyProtection="1">
      <alignment horizontal="center" vertical="center"/>
      <protection/>
    </xf>
    <xf numFmtId="3" fontId="10" fillId="0" borderId="12" xfId="0" applyNumberFormat="1" applyFont="1" applyFill="1" applyBorder="1" applyAlignment="1" applyProtection="1">
      <alignment horizontal="center" vertical="center"/>
      <protection/>
    </xf>
    <xf numFmtId="0" fontId="10" fillId="0" borderId="0" xfId="0" applyFont="1" applyFill="1" applyAlignment="1" applyProtection="1">
      <alignment horizontal="center" vertical="center" shrinkToFit="1"/>
      <protection/>
    </xf>
    <xf numFmtId="3" fontId="10" fillId="0" borderId="115" xfId="0" applyNumberFormat="1" applyFont="1" applyFill="1" applyBorder="1" applyAlignment="1" applyProtection="1">
      <alignment horizontal="center" vertical="center"/>
      <protection/>
    </xf>
    <xf numFmtId="180" fontId="18" fillId="0" borderId="46" xfId="0" applyNumberFormat="1" applyFont="1" applyFill="1" applyBorder="1" applyAlignment="1" applyProtection="1">
      <alignment horizontal="left" vertical="center"/>
      <protection/>
    </xf>
    <xf numFmtId="181" fontId="9" fillId="0" borderId="0" xfId="0" applyNumberFormat="1" applyFont="1" applyFill="1" applyAlignment="1" applyProtection="1">
      <alignment horizontal="left" vertical="center"/>
      <protection/>
    </xf>
    <xf numFmtId="179" fontId="9" fillId="0" borderId="0" xfId="0" applyNumberFormat="1" applyFont="1" applyFill="1" applyAlignment="1" applyProtection="1">
      <alignment horizontal="left" vertical="center"/>
      <protection/>
    </xf>
    <xf numFmtId="0" fontId="17" fillId="0" borderId="0" xfId="0" applyFont="1" applyFill="1" applyAlignment="1" applyProtection="1">
      <alignment horizontal="center" vertical="center"/>
      <protection/>
    </xf>
    <xf numFmtId="3" fontId="10" fillId="0" borderId="116" xfId="0" applyNumberFormat="1" applyFont="1" applyFill="1" applyBorder="1" applyAlignment="1" applyProtection="1">
      <alignment horizontal="center" vertical="center"/>
      <protection/>
    </xf>
    <xf numFmtId="3" fontId="10" fillId="0" borderId="117"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center" vertical="center"/>
      <protection/>
    </xf>
    <xf numFmtId="0" fontId="29" fillId="0" borderId="0" xfId="0" applyFont="1" applyAlignment="1">
      <alignment horizontal="center"/>
    </xf>
    <xf numFmtId="0" fontId="2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佐賀新"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647700</xdr:colOff>
      <xdr:row>33</xdr:row>
      <xdr:rowOff>38100</xdr:rowOff>
    </xdr:from>
    <xdr:to>
      <xdr:col>10</xdr:col>
      <xdr:colOff>609600</xdr:colOff>
      <xdr:row>36</xdr:row>
      <xdr:rowOff>47625</xdr:rowOff>
    </xdr:to>
    <xdr:pic>
      <xdr:nvPicPr>
        <xdr:cNvPr id="1" name="図 1"/>
        <xdr:cNvPicPr preferRelativeResize="1">
          <a:picLocks noChangeAspect="1"/>
        </xdr:cNvPicPr>
      </xdr:nvPicPr>
      <xdr:blipFill>
        <a:blip r:embed="rId1"/>
        <a:stretch>
          <a:fillRect/>
        </a:stretch>
      </xdr:blipFill>
      <xdr:spPr>
        <a:xfrm>
          <a:off x="4076700" y="8534400"/>
          <a:ext cx="33909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17</xdr:row>
      <xdr:rowOff>0</xdr:rowOff>
    </xdr:from>
    <xdr:to>
      <xdr:col>15</xdr:col>
      <xdr:colOff>619125</xdr:colOff>
      <xdr:row>20</xdr:row>
      <xdr:rowOff>57150</xdr:rowOff>
    </xdr:to>
    <xdr:pic>
      <xdr:nvPicPr>
        <xdr:cNvPr id="1" name="図 1"/>
        <xdr:cNvPicPr preferRelativeResize="1">
          <a:picLocks noChangeAspect="1"/>
        </xdr:cNvPicPr>
      </xdr:nvPicPr>
      <xdr:blipFill>
        <a:blip r:embed="rId1"/>
        <a:stretch>
          <a:fillRect/>
        </a:stretch>
      </xdr:blipFill>
      <xdr:spPr>
        <a:xfrm>
          <a:off x="7677150" y="5372100"/>
          <a:ext cx="33909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0</xdr:row>
      <xdr:rowOff>161925</xdr:rowOff>
    </xdr:from>
    <xdr:to>
      <xdr:col>24</xdr:col>
      <xdr:colOff>990600</xdr:colOff>
      <xdr:row>2</xdr:row>
      <xdr:rowOff>0</xdr:rowOff>
    </xdr:to>
    <xdr:pic>
      <xdr:nvPicPr>
        <xdr:cNvPr id="1" name="図 1"/>
        <xdr:cNvPicPr preferRelativeResize="1">
          <a:picLocks noChangeAspect="1"/>
        </xdr:cNvPicPr>
      </xdr:nvPicPr>
      <xdr:blipFill>
        <a:blip r:embed="rId1"/>
        <a:stretch>
          <a:fillRect/>
        </a:stretch>
      </xdr:blipFill>
      <xdr:spPr>
        <a:xfrm>
          <a:off x="21917025" y="161925"/>
          <a:ext cx="32861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171450</xdr:colOff>
      <xdr:row>32</xdr:row>
      <xdr:rowOff>114300</xdr:rowOff>
    </xdr:from>
    <xdr:to>
      <xdr:col>18</xdr:col>
      <xdr:colOff>704850</xdr:colOff>
      <xdr:row>35</xdr:row>
      <xdr:rowOff>9525</xdr:rowOff>
    </xdr:to>
    <xdr:pic>
      <xdr:nvPicPr>
        <xdr:cNvPr id="1" name="図 2"/>
        <xdr:cNvPicPr preferRelativeResize="1">
          <a:picLocks noChangeAspect="1"/>
        </xdr:cNvPicPr>
      </xdr:nvPicPr>
      <xdr:blipFill>
        <a:blip r:embed="rId1"/>
        <a:stretch>
          <a:fillRect/>
        </a:stretch>
      </xdr:blipFill>
      <xdr:spPr>
        <a:xfrm>
          <a:off x="8763000" y="11553825"/>
          <a:ext cx="29908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B5:B11"/>
  <sheetViews>
    <sheetView showGridLines="0" showRowColHeaders="0" zoomScalePageLayoutView="0" workbookViewId="0" topLeftCell="A1">
      <selection activeCell="H11" sqref="H11"/>
    </sheetView>
  </sheetViews>
  <sheetFormatPr defaultColWidth="9.00390625" defaultRowHeight="13.5"/>
  <cols>
    <col min="1" max="16384" width="9.00390625" style="3" customWidth="1"/>
  </cols>
  <sheetData>
    <row r="4" ht="25.5" customHeight="1"/>
    <row r="5" ht="33" customHeight="1">
      <c r="B5" s="69" t="s">
        <v>251</v>
      </c>
    </row>
    <row r="6" ht="33" customHeight="1">
      <c r="B6" s="69"/>
    </row>
    <row r="7" ht="33" customHeight="1"/>
    <row r="8" ht="6" customHeight="1"/>
    <row r="9" ht="45.75">
      <c r="B9" s="71" t="s">
        <v>185</v>
      </c>
    </row>
    <row r="10" ht="6" customHeight="1"/>
    <row r="11" ht="45.75">
      <c r="B11" s="71"/>
    </row>
    <row r="12" ht="33" customHeight="1"/>
    <row r="13" ht="33" customHeight="1"/>
    <row r="14" ht="33" customHeight="1"/>
    <row r="15" ht="33" customHeight="1"/>
    <row r="16" ht="33" customHeight="1"/>
    <row r="17" ht="7.5" customHeight="1"/>
    <row r="18" ht="22.5" customHeight="1"/>
    <row r="19" ht="22.5" customHeight="1"/>
    <row r="22" s="70" customFormat="1" ht="12.75" customHeight="1"/>
    <row r="23" s="70" customFormat="1" ht="12.75" customHeight="1"/>
    <row r="24" s="70" customFormat="1" ht="12.75" customHeight="1"/>
    <row r="25" s="70" customFormat="1" ht="12.75" customHeight="1"/>
    <row r="26" s="70" customFormat="1" ht="12.75" customHeight="1"/>
    <row r="27" s="70" customFormat="1" ht="12.75" customHeight="1"/>
    <row r="28" s="70" customFormat="1" ht="12.75" customHeight="1"/>
    <row r="29" s="70" customFormat="1" ht="12.75" customHeight="1"/>
  </sheetData>
  <sheetProtection sheet="1"/>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P27"/>
  <sheetViews>
    <sheetView showGridLines="0" zoomScalePageLayoutView="0" workbookViewId="0" topLeftCell="A1">
      <selection activeCell="M9" sqref="M9"/>
    </sheetView>
  </sheetViews>
  <sheetFormatPr defaultColWidth="9.00390625" defaultRowHeight="13.5"/>
  <cols>
    <col min="1" max="1" width="1.875" style="3" customWidth="1"/>
    <col min="2" max="2" width="18.25390625" style="3" customWidth="1"/>
    <col min="3" max="15" width="9.00390625" style="3" customWidth="1"/>
    <col min="16" max="16" width="17.00390625" style="3" customWidth="1"/>
    <col min="17" max="16384" width="9.00390625" style="3" customWidth="1"/>
  </cols>
  <sheetData>
    <row r="2" spans="2:16" ht="25.5">
      <c r="B2" s="361" t="s">
        <v>162</v>
      </c>
      <c r="C2" s="361"/>
      <c r="D2" s="361"/>
      <c r="E2" s="72"/>
      <c r="F2" s="73"/>
      <c r="G2" s="73"/>
      <c r="H2" s="73"/>
      <c r="I2" s="73"/>
      <c r="K2" s="73"/>
      <c r="P2" s="74" t="s">
        <v>163</v>
      </c>
    </row>
    <row r="3" spans="2:11" ht="18.75" thickBot="1">
      <c r="B3" s="73"/>
      <c r="C3" s="73"/>
      <c r="D3" s="73"/>
      <c r="E3" s="73"/>
      <c r="F3" s="73"/>
      <c r="G3" s="73"/>
      <c r="H3" s="73"/>
      <c r="I3" s="73"/>
      <c r="J3" s="74"/>
      <c r="K3" s="73"/>
    </row>
    <row r="4" spans="13:16" ht="25.5" customHeight="1" thickBot="1">
      <c r="M4" s="75" t="s">
        <v>164</v>
      </c>
      <c r="N4" s="362"/>
      <c r="O4" s="362"/>
      <c r="P4" s="363"/>
    </row>
    <row r="5" spans="2:10" ht="33" customHeight="1">
      <c r="B5" s="76" t="s">
        <v>165</v>
      </c>
      <c r="C5" s="364"/>
      <c r="D5" s="365"/>
      <c r="E5" s="365"/>
      <c r="F5" s="365"/>
      <c r="G5" s="365"/>
      <c r="H5" s="365"/>
      <c r="I5" s="365"/>
      <c r="J5" s="366"/>
    </row>
    <row r="6" spans="2:10" ht="33" customHeight="1">
      <c r="B6" s="77" t="s">
        <v>166</v>
      </c>
      <c r="C6" s="367"/>
      <c r="D6" s="367"/>
      <c r="E6" s="367"/>
      <c r="F6" s="367"/>
      <c r="G6" s="367"/>
      <c r="H6" s="367"/>
      <c r="I6" s="367"/>
      <c r="J6" s="368"/>
    </row>
    <row r="7" spans="2:10" ht="33" customHeight="1" thickBot="1">
      <c r="B7" s="78" t="s">
        <v>79</v>
      </c>
      <c r="C7" s="369"/>
      <c r="D7" s="369"/>
      <c r="E7" s="369"/>
      <c r="F7" s="369"/>
      <c r="G7" s="369"/>
      <c r="H7" s="369"/>
      <c r="I7" s="369"/>
      <c r="J7" s="370"/>
    </row>
    <row r="8" spans="2:10" ht="6" customHeight="1">
      <c r="B8" s="79"/>
      <c r="C8" s="80"/>
      <c r="D8" s="80"/>
      <c r="E8" s="80"/>
      <c r="F8" s="80"/>
      <c r="G8" s="106"/>
      <c r="H8" s="106"/>
      <c r="I8" s="106"/>
      <c r="J8" s="81"/>
    </row>
    <row r="9" spans="2:12" ht="33" customHeight="1">
      <c r="B9" s="82" t="s">
        <v>167</v>
      </c>
      <c r="C9" s="371"/>
      <c r="D9" s="372"/>
      <c r="E9" s="372"/>
      <c r="F9" s="83" t="s">
        <v>168</v>
      </c>
      <c r="G9" s="373"/>
      <c r="H9" s="374"/>
      <c r="I9" s="375"/>
      <c r="J9" s="375"/>
      <c r="K9" s="375"/>
      <c r="L9" s="88"/>
    </row>
    <row r="10" spans="2:12" ht="6" customHeight="1" thickBot="1">
      <c r="B10" s="84"/>
      <c r="C10" s="85"/>
      <c r="D10" s="86"/>
      <c r="E10" s="86"/>
      <c r="F10" s="87"/>
      <c r="G10" s="107"/>
      <c r="H10" s="107"/>
      <c r="I10" s="86"/>
      <c r="J10" s="86"/>
      <c r="K10" s="86"/>
      <c r="L10" s="88"/>
    </row>
    <row r="11" spans="2:10" ht="33" customHeight="1" thickBot="1">
      <c r="B11" s="89" t="s">
        <v>169</v>
      </c>
      <c r="C11" s="390"/>
      <c r="D11" s="391"/>
      <c r="E11" s="391"/>
      <c r="F11" s="392"/>
      <c r="G11" s="90"/>
      <c r="H11" s="91"/>
      <c r="I11" s="91"/>
      <c r="J11" s="91"/>
    </row>
    <row r="12" spans="2:16" ht="33" customHeight="1">
      <c r="B12" s="92" t="s">
        <v>170</v>
      </c>
      <c r="C12" s="393"/>
      <c r="D12" s="394"/>
      <c r="E12" s="394"/>
      <c r="F12" s="394"/>
      <c r="G12" s="395"/>
      <c r="H12" s="395"/>
      <c r="I12" s="395"/>
      <c r="J12" s="396"/>
      <c r="L12" s="93" t="s">
        <v>171</v>
      </c>
      <c r="M12" s="94"/>
      <c r="N12" s="95"/>
      <c r="O12" s="95"/>
      <c r="P12" s="96"/>
    </row>
    <row r="13" spans="2:16" ht="33" customHeight="1">
      <c r="B13" s="92" t="s">
        <v>172</v>
      </c>
      <c r="C13" s="97" t="s">
        <v>173</v>
      </c>
      <c r="D13" s="397"/>
      <c r="E13" s="397"/>
      <c r="F13" s="397"/>
      <c r="G13" s="397"/>
      <c r="H13" s="397"/>
      <c r="I13" s="397"/>
      <c r="J13" s="398"/>
      <c r="L13" s="378" t="s">
        <v>174</v>
      </c>
      <c r="M13" s="399"/>
      <c r="N13" s="399"/>
      <c r="O13" s="399"/>
      <c r="P13" s="380"/>
    </row>
    <row r="14" spans="2:16" ht="33" customHeight="1" thickBot="1">
      <c r="B14" s="92" t="s">
        <v>175</v>
      </c>
      <c r="C14" s="358"/>
      <c r="D14" s="358"/>
      <c r="E14" s="358"/>
      <c r="F14" s="98" t="s">
        <v>176</v>
      </c>
      <c r="G14" s="358"/>
      <c r="H14" s="358"/>
      <c r="I14" s="359"/>
      <c r="J14" s="360"/>
      <c r="L14" s="378"/>
      <c r="M14" s="399"/>
      <c r="N14" s="399"/>
      <c r="O14" s="399"/>
      <c r="P14" s="380"/>
    </row>
    <row r="15" spans="2:16" ht="33" customHeight="1" thickBot="1">
      <c r="B15" s="99" t="s">
        <v>177</v>
      </c>
      <c r="C15" s="376"/>
      <c r="D15" s="377"/>
      <c r="E15" s="377"/>
      <c r="F15" s="377"/>
      <c r="G15" s="377"/>
      <c r="H15" s="377"/>
      <c r="I15" s="100"/>
      <c r="J15" s="101"/>
      <c r="L15" s="378" t="s">
        <v>196</v>
      </c>
      <c r="M15" s="379"/>
      <c r="N15" s="379"/>
      <c r="O15" s="379"/>
      <c r="P15" s="380"/>
    </row>
    <row r="16" spans="2:16" ht="7.5" customHeight="1">
      <c r="B16" s="381" t="s">
        <v>178</v>
      </c>
      <c r="C16" s="384"/>
      <c r="D16" s="384"/>
      <c r="E16" s="384"/>
      <c r="F16" s="384"/>
      <c r="G16" s="384"/>
      <c r="H16" s="384"/>
      <c r="I16" s="385"/>
      <c r="J16" s="386"/>
      <c r="L16" s="102"/>
      <c r="M16" s="103"/>
      <c r="N16" s="103"/>
      <c r="O16" s="103"/>
      <c r="P16" s="104"/>
    </row>
    <row r="17" spans="2:10" ht="22.5" customHeight="1">
      <c r="B17" s="382"/>
      <c r="C17" s="385"/>
      <c r="D17" s="385"/>
      <c r="E17" s="385"/>
      <c r="F17" s="385"/>
      <c r="G17" s="385"/>
      <c r="H17" s="385"/>
      <c r="I17" s="385"/>
      <c r="J17" s="386"/>
    </row>
    <row r="18" spans="2:10" ht="22.5" customHeight="1" thickBot="1">
      <c r="B18" s="383"/>
      <c r="C18" s="387"/>
      <c r="D18" s="387"/>
      <c r="E18" s="387"/>
      <c r="F18" s="387"/>
      <c r="G18" s="387"/>
      <c r="H18" s="387"/>
      <c r="I18" s="387"/>
      <c r="J18" s="388"/>
    </row>
    <row r="19" ht="14.25"/>
    <row r="20" ht="14.25"/>
    <row r="21" ht="14.25"/>
    <row r="22" s="70" customFormat="1" ht="12.75" customHeight="1">
      <c r="L22" s="70" t="s">
        <v>179</v>
      </c>
    </row>
    <row r="23" s="70" customFormat="1" ht="12.75" customHeight="1">
      <c r="P23" s="105" t="s">
        <v>180</v>
      </c>
    </row>
    <row r="24" s="70" customFormat="1" ht="12.75" customHeight="1">
      <c r="L24" s="70" t="s">
        <v>205</v>
      </c>
    </row>
    <row r="25" s="70" customFormat="1" ht="12.75" customHeight="1">
      <c r="P25" s="105" t="s">
        <v>181</v>
      </c>
    </row>
    <row r="26" spans="2:5" s="70" customFormat="1" ht="12.75" customHeight="1">
      <c r="B26" s="389" t="s">
        <v>252</v>
      </c>
      <c r="C26" s="389"/>
      <c r="D26" s="389"/>
      <c r="E26" s="389"/>
    </row>
    <row r="27" spans="2:16" s="70" customFormat="1" ht="12.75" customHeight="1">
      <c r="B27" s="389"/>
      <c r="C27" s="389"/>
      <c r="D27" s="389"/>
      <c r="E27" s="389"/>
      <c r="P27" s="105"/>
    </row>
  </sheetData>
  <sheetProtection sheet="1"/>
  <mergeCells count="19">
    <mergeCell ref="C15:H15"/>
    <mergeCell ref="L15:P15"/>
    <mergeCell ref="B16:B18"/>
    <mergeCell ref="C16:J18"/>
    <mergeCell ref="B26:E27"/>
    <mergeCell ref="C11:F11"/>
    <mergeCell ref="C12:J12"/>
    <mergeCell ref="D13:J13"/>
    <mergeCell ref="L13:P14"/>
    <mergeCell ref="C14:E14"/>
    <mergeCell ref="G14:J14"/>
    <mergeCell ref="B2:D2"/>
    <mergeCell ref="N4:P4"/>
    <mergeCell ref="C5:J5"/>
    <mergeCell ref="C6:J6"/>
    <mergeCell ref="C7:J7"/>
    <mergeCell ref="C9:E9"/>
    <mergeCell ref="G9:H9"/>
    <mergeCell ref="I9:K9"/>
  </mergeCells>
  <printOptions/>
  <pageMargins left="0.25" right="0.25" top="0.75" bottom="0.75" header="0.3" footer="0.3"/>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tabColor theme="0"/>
  </sheetPr>
  <dimension ref="A1:AB142"/>
  <sheetViews>
    <sheetView showGridLines="0" showZeros="0" tabSelected="1" zoomScale="70" zoomScaleNormal="70" zoomScaleSheetLayoutView="57" zoomScalePageLayoutView="0" workbookViewId="0" topLeftCell="A1">
      <selection activeCell="J4" sqref="J4:M4"/>
    </sheetView>
  </sheetViews>
  <sheetFormatPr defaultColWidth="9.00390625" defaultRowHeight="13.5"/>
  <cols>
    <col min="1" max="1" width="0.74609375" style="108" customWidth="1"/>
    <col min="2" max="2" width="19.75390625" style="115" customWidth="1"/>
    <col min="3" max="3" width="16.625" style="115" customWidth="1"/>
    <col min="4" max="4" width="13.50390625" style="116" customWidth="1"/>
    <col min="5" max="5" width="15.50390625" style="113" customWidth="1"/>
    <col min="6" max="6" width="1.4921875" style="73" customWidth="1"/>
    <col min="7" max="7" width="19.75390625" style="73" customWidth="1"/>
    <col min="8" max="8" width="16.625" style="73" customWidth="1"/>
    <col min="9" max="9" width="13.50390625" style="109" customWidth="1"/>
    <col min="10" max="10" width="15.50390625" style="110" customWidth="1"/>
    <col min="11" max="11" width="1.37890625" style="73" customWidth="1"/>
    <col min="12" max="12" width="19.75390625" style="73" customWidth="1"/>
    <col min="13" max="13" width="16.625" style="73" customWidth="1"/>
    <col min="14" max="14" width="13.50390625" style="109" customWidth="1"/>
    <col min="15" max="15" width="15.50390625" style="110" customWidth="1"/>
    <col min="16" max="16" width="1.37890625" style="342" customWidth="1"/>
    <col min="17" max="17" width="19.75390625" style="73" customWidth="1"/>
    <col min="18" max="18" width="16.625" style="73" customWidth="1"/>
    <col min="19" max="19" width="13.50390625" style="109" customWidth="1"/>
    <col min="20" max="20" width="15.50390625" style="110" customWidth="1"/>
    <col min="21" max="21" width="1.37890625" style="73" customWidth="1"/>
    <col min="22" max="22" width="19.75390625" style="73" customWidth="1"/>
    <col min="23" max="23" width="16.625" style="73" customWidth="1"/>
    <col min="24" max="24" width="13.50390625" style="109" customWidth="1"/>
    <col min="25" max="25" width="15.50390625" style="110" customWidth="1"/>
    <col min="26" max="26" width="9.50390625" style="110" customWidth="1"/>
    <col min="27" max="27" width="0.6171875" style="73" customWidth="1"/>
    <col min="28" max="28" width="9.625" style="73" customWidth="1"/>
    <col min="29" max="16384" width="9.00390625" style="73" customWidth="1"/>
  </cols>
  <sheetData>
    <row r="1" spans="2:8" ht="32.25" customHeight="1">
      <c r="B1" s="439" t="s">
        <v>253</v>
      </c>
      <c r="C1" s="439"/>
      <c r="D1" s="439"/>
      <c r="E1" s="439"/>
      <c r="G1" s="4"/>
      <c r="H1" s="14"/>
    </row>
    <row r="2" spans="2:9" ht="32.25" customHeight="1">
      <c r="B2" s="111"/>
      <c r="C2" s="111"/>
      <c r="D2" s="112"/>
      <c r="G2" s="14"/>
      <c r="H2" s="14"/>
      <c r="I2" s="114"/>
    </row>
    <row r="3" ht="4.5" customHeight="1"/>
    <row r="4" spans="2:26" ht="42" customHeight="1">
      <c r="B4" s="293" t="s">
        <v>80</v>
      </c>
      <c r="C4" s="405">
        <f>'申込書'!C6</f>
        <v>0</v>
      </c>
      <c r="D4" s="406"/>
      <c r="E4" s="406"/>
      <c r="F4" s="406"/>
      <c r="G4" s="406"/>
      <c r="H4" s="407"/>
      <c r="I4" s="293" t="s">
        <v>81</v>
      </c>
      <c r="J4" s="408">
        <f>'申込書'!C5</f>
        <v>0</v>
      </c>
      <c r="K4" s="409"/>
      <c r="L4" s="409"/>
      <c r="M4" s="410"/>
      <c r="N4" s="293" t="s">
        <v>207</v>
      </c>
      <c r="O4" s="404">
        <f>'申込書'!C10</f>
        <v>0</v>
      </c>
      <c r="P4" s="404"/>
      <c r="Q4" s="404"/>
      <c r="R4" s="414" t="s">
        <v>82</v>
      </c>
      <c r="S4" s="414"/>
      <c r="T4" s="400"/>
      <c r="U4" s="400"/>
      <c r="V4" s="400"/>
      <c r="W4" s="400"/>
      <c r="X4" s="400"/>
      <c r="Y4" s="400"/>
      <c r="Z4" s="73"/>
    </row>
    <row r="5" spans="2:26" ht="42" customHeight="1">
      <c r="B5" s="294" t="s">
        <v>79</v>
      </c>
      <c r="C5" s="401">
        <f>'申込書'!C7</f>
        <v>0</v>
      </c>
      <c r="D5" s="401"/>
      <c r="E5" s="401"/>
      <c r="F5" s="401"/>
      <c r="G5" s="401"/>
      <c r="H5" s="401"/>
      <c r="I5" s="401"/>
      <c r="J5" s="293" t="s">
        <v>101</v>
      </c>
      <c r="K5" s="402">
        <f>'申込書'!C11</f>
        <v>0</v>
      </c>
      <c r="L5" s="402"/>
      <c r="M5" s="402"/>
      <c r="N5" s="293" t="s">
        <v>145</v>
      </c>
      <c r="O5" s="403">
        <f>'申込書'!C9</f>
        <v>0</v>
      </c>
      <c r="P5" s="403"/>
      <c r="Q5" s="403"/>
      <c r="R5" s="414"/>
      <c r="S5" s="414"/>
      <c r="T5" s="400"/>
      <c r="U5" s="400"/>
      <c r="V5" s="400"/>
      <c r="W5" s="400"/>
      <c r="X5" s="400"/>
      <c r="Y5" s="400"/>
      <c r="Z5" s="73"/>
    </row>
    <row r="6" spans="2:26" ht="24" customHeight="1">
      <c r="B6" s="73"/>
      <c r="C6" s="73"/>
      <c r="D6" s="117"/>
      <c r="E6" s="118"/>
      <c r="F6" s="120"/>
      <c r="G6" s="119"/>
      <c r="H6" s="119"/>
      <c r="I6" s="117"/>
      <c r="J6" s="118"/>
      <c r="K6" s="120"/>
      <c r="L6" s="120"/>
      <c r="M6" s="120"/>
      <c r="N6" s="117"/>
      <c r="O6" s="118"/>
      <c r="P6" s="120"/>
      <c r="Q6" s="120"/>
      <c r="R6" s="120"/>
      <c r="S6" s="118"/>
      <c r="T6" s="118"/>
      <c r="U6" s="121"/>
      <c r="V6" s="121"/>
      <c r="W6" s="121"/>
      <c r="X6" s="122"/>
      <c r="Y6" s="118"/>
      <c r="Z6" s="73"/>
    </row>
    <row r="7" spans="2:26" ht="39" customHeight="1">
      <c r="B7" s="73"/>
      <c r="C7" s="453" t="s">
        <v>108</v>
      </c>
      <c r="D7" s="453"/>
      <c r="E7" s="453"/>
      <c r="F7" s="418">
        <f>SUM(E12,J12,O12,T12,Y12)</f>
        <v>0</v>
      </c>
      <c r="G7" s="419"/>
      <c r="H7" s="419"/>
      <c r="I7" s="420"/>
      <c r="J7" s="123"/>
      <c r="K7" s="124"/>
      <c r="L7" s="124"/>
      <c r="Q7" s="440" t="s">
        <v>146</v>
      </c>
      <c r="R7" s="441"/>
      <c r="S7" s="441"/>
      <c r="T7" s="442"/>
      <c r="U7" s="448">
        <f>SUM(D12,I12,N12,S12,X12)</f>
        <v>176055</v>
      </c>
      <c r="V7" s="449"/>
      <c r="W7" s="449"/>
      <c r="X7" s="450"/>
      <c r="Z7" s="73"/>
    </row>
    <row r="8" spans="2:5" ht="12" customHeight="1">
      <c r="B8" s="125"/>
      <c r="C8" s="126"/>
      <c r="D8" s="126"/>
      <c r="E8" s="126"/>
    </row>
    <row r="9" spans="1:28" s="130" customFormat="1" ht="18">
      <c r="A9" s="108"/>
      <c r="B9" s="451" t="s">
        <v>233</v>
      </c>
      <c r="C9" s="451"/>
      <c r="D9" s="451"/>
      <c r="E9" s="451"/>
      <c r="F9" s="451"/>
      <c r="G9" s="451"/>
      <c r="H9" s="451"/>
      <c r="I9" s="451"/>
      <c r="J9" s="451"/>
      <c r="K9" s="451"/>
      <c r="L9" s="451"/>
      <c r="M9" s="451"/>
      <c r="N9" s="451"/>
      <c r="O9" s="451"/>
      <c r="P9" s="451"/>
      <c r="Q9" s="451"/>
      <c r="R9" s="451"/>
      <c r="S9" s="451"/>
      <c r="T9" s="451"/>
      <c r="U9" s="451"/>
      <c r="V9" s="451"/>
      <c r="W9" s="451"/>
      <c r="X9" s="451"/>
      <c r="Y9" s="127"/>
      <c r="Z9" s="128"/>
      <c r="AA9" s="128"/>
      <c r="AB9" s="129"/>
    </row>
    <row r="10" spans="1:25" s="133" customFormat="1" ht="33" customHeight="1">
      <c r="A10" s="131"/>
      <c r="B10" s="415" t="s">
        <v>230</v>
      </c>
      <c r="C10" s="416"/>
      <c r="D10" s="416"/>
      <c r="E10" s="417"/>
      <c r="F10" s="132"/>
      <c r="G10" s="452" t="s">
        <v>3</v>
      </c>
      <c r="H10" s="452"/>
      <c r="I10" s="452"/>
      <c r="J10" s="452"/>
      <c r="K10" s="132"/>
      <c r="L10" s="415" t="s">
        <v>4</v>
      </c>
      <c r="M10" s="416"/>
      <c r="N10" s="416"/>
      <c r="O10" s="417"/>
      <c r="P10" s="343"/>
      <c r="Q10" s="452" t="s">
        <v>5</v>
      </c>
      <c r="R10" s="452"/>
      <c r="S10" s="452"/>
      <c r="T10" s="452"/>
      <c r="U10" s="132"/>
      <c r="V10" s="452" t="s">
        <v>6</v>
      </c>
      <c r="W10" s="452"/>
      <c r="X10" s="452"/>
      <c r="Y10" s="452"/>
    </row>
    <row r="11" spans="1:25" s="133" customFormat="1" ht="33" customHeight="1" thickBot="1">
      <c r="A11" s="131"/>
      <c r="B11" s="291" t="s">
        <v>106</v>
      </c>
      <c r="C11" s="292" t="s">
        <v>109</v>
      </c>
      <c r="D11" s="291" t="s">
        <v>107</v>
      </c>
      <c r="E11" s="349" t="s">
        <v>140</v>
      </c>
      <c r="F11" s="132"/>
      <c r="G11" s="291" t="s">
        <v>106</v>
      </c>
      <c r="H11" s="291" t="s">
        <v>109</v>
      </c>
      <c r="I11" s="291" t="s">
        <v>141</v>
      </c>
      <c r="J11" s="291" t="s">
        <v>140</v>
      </c>
      <c r="K11" s="132"/>
      <c r="L11" s="291" t="s">
        <v>106</v>
      </c>
      <c r="M11" s="291" t="s">
        <v>109</v>
      </c>
      <c r="N11" s="291" t="s">
        <v>141</v>
      </c>
      <c r="O11" s="291" t="s">
        <v>140</v>
      </c>
      <c r="P11" s="343"/>
      <c r="Q11" s="291" t="s">
        <v>106</v>
      </c>
      <c r="R11" s="291" t="s">
        <v>109</v>
      </c>
      <c r="S11" s="291" t="s">
        <v>141</v>
      </c>
      <c r="T11" s="291" t="s">
        <v>140</v>
      </c>
      <c r="U11" s="132"/>
      <c r="V11" s="291" t="s">
        <v>106</v>
      </c>
      <c r="W11" s="291" t="s">
        <v>109</v>
      </c>
      <c r="X11" s="291" t="s">
        <v>141</v>
      </c>
      <c r="Y11" s="291" t="s">
        <v>140</v>
      </c>
    </row>
    <row r="12" spans="1:25" s="137" customFormat="1" ht="44.25" customHeight="1">
      <c r="A12" s="134"/>
      <c r="B12" s="444" t="s">
        <v>0</v>
      </c>
      <c r="C12" s="445"/>
      <c r="D12" s="290">
        <f>SUM(D37,D43,D47,D53,D59,D65,D70,D79,D87,D93,D97,D103,D113,D118,D135,D139)</f>
        <v>131130</v>
      </c>
      <c r="E12" s="290">
        <f>SUM(E37,E43,E47,E53,E59,E65,E70,E79,E87,E93,E97,E103,E113,E118,E135,E139)</f>
        <v>0</v>
      </c>
      <c r="F12" s="136"/>
      <c r="G12" s="428" t="s">
        <v>0</v>
      </c>
      <c r="H12" s="428"/>
      <c r="I12" s="290">
        <f>SUM(I37,I43,I47,I53,I59,I65,I70,I113,I135)</f>
        <v>4560</v>
      </c>
      <c r="J12" s="290">
        <f>SUM(J37,J43,J47,J53,J59,J65,J70,J113,J135)</f>
        <v>0</v>
      </c>
      <c r="K12" s="136"/>
      <c r="L12" s="444" t="s">
        <v>0</v>
      </c>
      <c r="M12" s="445"/>
      <c r="N12" s="290">
        <f>SUM(N37,N53,N59,N65,N70,N135)</f>
        <v>1695</v>
      </c>
      <c r="O12" s="290">
        <f>SUM(O37,O53,O59,O65,O70,O135)</f>
        <v>0</v>
      </c>
      <c r="P12" s="344"/>
      <c r="Q12" s="428" t="s">
        <v>0</v>
      </c>
      <c r="R12" s="428"/>
      <c r="S12" s="290">
        <f>SUM(S37,S43,S47,S53,S59,S65,S79,S87,S103,S113,S118,S135)</f>
        <v>16995</v>
      </c>
      <c r="T12" s="290">
        <f>SUM(T37,T43,T47,T53,T59,T65,T79,T87,T103,T113,T118,T135)</f>
        <v>0</v>
      </c>
      <c r="U12" s="135">
        <f>SUM(U37,U43,U47,U53,U59,U65,U79,U87,U103,U113,U118,U135)</f>
        <v>0</v>
      </c>
      <c r="V12" s="428" t="s">
        <v>0</v>
      </c>
      <c r="W12" s="428"/>
      <c r="X12" s="290">
        <f>SUM(X37,X43,X47,X53,X59,X65,X79,X87,X103,X113,X118,X135)</f>
        <v>21675</v>
      </c>
      <c r="Y12" s="290">
        <f>SUM(Y37,Y43,Y47,Y53,Y59,Y65,Y79,Y87,Y103,Y113,Y118,Y135)</f>
        <v>0</v>
      </c>
    </row>
    <row r="13" spans="1:25" s="137" customFormat="1" ht="12.75" customHeight="1">
      <c r="A13" s="131"/>
      <c r="B13" s="138"/>
      <c r="C13" s="138"/>
      <c r="D13" s="139"/>
      <c r="E13" s="140"/>
      <c r="G13" s="141"/>
      <c r="H13" s="141"/>
      <c r="I13" s="142"/>
      <c r="J13" s="143"/>
      <c r="L13" s="141"/>
      <c r="M13" s="141"/>
      <c r="N13" s="142"/>
      <c r="O13" s="143"/>
      <c r="P13" s="345"/>
      <c r="Q13" s="141"/>
      <c r="R13" s="141"/>
      <c r="S13" s="142"/>
      <c r="T13" s="143"/>
      <c r="V13" s="141"/>
      <c r="W13" s="141"/>
      <c r="X13" s="142"/>
      <c r="Y13" s="143"/>
    </row>
    <row r="14" spans="1:25" s="145" customFormat="1" ht="33" customHeight="1">
      <c r="A14" s="144"/>
      <c r="B14" s="421" t="s">
        <v>84</v>
      </c>
      <c r="C14" s="422"/>
      <c r="D14" s="422"/>
      <c r="E14" s="423"/>
      <c r="G14" s="429" t="s">
        <v>84</v>
      </c>
      <c r="H14" s="430"/>
      <c r="I14" s="431"/>
      <c r="J14" s="432"/>
      <c r="L14" s="429" t="s">
        <v>84</v>
      </c>
      <c r="M14" s="430"/>
      <c r="N14" s="431"/>
      <c r="O14" s="432"/>
      <c r="P14" s="72"/>
      <c r="Q14" s="429" t="s">
        <v>84</v>
      </c>
      <c r="R14" s="430"/>
      <c r="S14" s="431"/>
      <c r="T14" s="432"/>
      <c r="V14" s="429" t="s">
        <v>84</v>
      </c>
      <c r="W14" s="430"/>
      <c r="X14" s="431"/>
      <c r="Y14" s="432"/>
    </row>
    <row r="15" spans="1:25" s="145" customFormat="1" ht="33" customHeight="1">
      <c r="A15" s="146"/>
      <c r="B15" s="289" t="s">
        <v>199</v>
      </c>
      <c r="C15" s="152" t="s">
        <v>234</v>
      </c>
      <c r="D15" s="288">
        <v>1765</v>
      </c>
      <c r="E15" s="299"/>
      <c r="G15" s="297" t="s">
        <v>102</v>
      </c>
      <c r="H15" s="259" t="s">
        <v>212</v>
      </c>
      <c r="I15" s="338">
        <v>1830</v>
      </c>
      <c r="J15" s="299"/>
      <c r="L15" s="297" t="s">
        <v>102</v>
      </c>
      <c r="M15" s="178" t="s">
        <v>186</v>
      </c>
      <c r="N15" s="337">
        <v>485</v>
      </c>
      <c r="O15" s="299"/>
      <c r="P15" s="72"/>
      <c r="Q15" s="308" t="s">
        <v>113</v>
      </c>
      <c r="R15" s="148"/>
      <c r="S15" s="301">
        <v>1420</v>
      </c>
      <c r="T15" s="299"/>
      <c r="V15" s="298" t="s">
        <v>131</v>
      </c>
      <c r="W15" s="283"/>
      <c r="X15" s="303">
        <v>255</v>
      </c>
      <c r="Y15" s="299"/>
    </row>
    <row r="16" spans="1:25" s="145" customFormat="1" ht="33" customHeight="1">
      <c r="A16" s="146"/>
      <c r="B16" s="289" t="s">
        <v>200</v>
      </c>
      <c r="C16" s="152" t="s">
        <v>234</v>
      </c>
      <c r="D16" s="288">
        <v>2910</v>
      </c>
      <c r="E16" s="299"/>
      <c r="G16" s="298" t="s">
        <v>195</v>
      </c>
      <c r="H16" s="259" t="s">
        <v>212</v>
      </c>
      <c r="I16" s="315">
        <v>855</v>
      </c>
      <c r="J16" s="299"/>
      <c r="L16" s="161"/>
      <c r="M16" s="178"/>
      <c r="N16" s="153"/>
      <c r="O16" s="154"/>
      <c r="P16" s="346"/>
      <c r="Q16" s="298" t="s">
        <v>7</v>
      </c>
      <c r="R16" s="156"/>
      <c r="S16" s="302">
        <v>360</v>
      </c>
      <c r="T16" s="299"/>
      <c r="V16" s="298" t="s">
        <v>126</v>
      </c>
      <c r="W16" s="259" t="s">
        <v>213</v>
      </c>
      <c r="X16" s="302">
        <v>455</v>
      </c>
      <c r="Y16" s="299"/>
    </row>
    <row r="17" spans="1:25" s="145" customFormat="1" ht="33" customHeight="1">
      <c r="A17" s="146"/>
      <c r="B17" s="289" t="s">
        <v>149</v>
      </c>
      <c r="C17" s="152" t="s">
        <v>234</v>
      </c>
      <c r="D17" s="288">
        <v>5415</v>
      </c>
      <c r="E17" s="299"/>
      <c r="F17" s="158"/>
      <c r="G17" s="150"/>
      <c r="H17" s="156"/>
      <c r="I17" s="153"/>
      <c r="J17" s="154"/>
      <c r="K17" s="158"/>
      <c r="L17" s="161"/>
      <c r="M17" s="178"/>
      <c r="N17" s="153"/>
      <c r="O17" s="154"/>
      <c r="P17" s="72"/>
      <c r="Q17" s="298" t="s">
        <v>8</v>
      </c>
      <c r="R17" s="156"/>
      <c r="S17" s="302">
        <v>1440</v>
      </c>
      <c r="T17" s="299"/>
      <c r="V17" s="150"/>
      <c r="W17" s="156"/>
      <c r="X17" s="155"/>
      <c r="Y17" s="154"/>
    </row>
    <row r="18" spans="1:25" s="145" customFormat="1" ht="33" customHeight="1">
      <c r="A18" s="146"/>
      <c r="B18" s="289" t="s">
        <v>184</v>
      </c>
      <c r="C18" s="152" t="s">
        <v>234</v>
      </c>
      <c r="D18" s="288">
        <v>2445</v>
      </c>
      <c r="E18" s="299"/>
      <c r="G18" s="150"/>
      <c r="H18" s="156"/>
      <c r="I18" s="163"/>
      <c r="J18" s="154"/>
      <c r="L18" s="161"/>
      <c r="M18" s="178"/>
      <c r="N18" s="155"/>
      <c r="O18" s="154"/>
      <c r="P18" s="72"/>
      <c r="Q18" s="298" t="s">
        <v>9</v>
      </c>
      <c r="R18" s="156"/>
      <c r="S18" s="302">
        <v>1300</v>
      </c>
      <c r="T18" s="299"/>
      <c r="V18" s="150"/>
      <c r="W18" s="156"/>
      <c r="X18" s="155"/>
      <c r="Y18" s="154"/>
    </row>
    <row r="19" spans="1:25" s="145" customFormat="1" ht="33" customHeight="1">
      <c r="A19" s="146"/>
      <c r="B19" s="289" t="s">
        <v>201</v>
      </c>
      <c r="C19" s="152" t="s">
        <v>234</v>
      </c>
      <c r="D19" s="288">
        <v>3795</v>
      </c>
      <c r="E19" s="299"/>
      <c r="G19" s="150"/>
      <c r="H19" s="156"/>
      <c r="I19" s="153"/>
      <c r="J19" s="154"/>
      <c r="L19" s="161"/>
      <c r="M19" s="178"/>
      <c r="N19" s="153"/>
      <c r="O19" s="154"/>
      <c r="P19" s="72"/>
      <c r="Q19" s="298" t="s">
        <v>150</v>
      </c>
      <c r="R19" s="156"/>
      <c r="S19" s="302">
        <v>155</v>
      </c>
      <c r="T19" s="299"/>
      <c r="V19" s="150"/>
      <c r="W19" s="156"/>
      <c r="X19" s="155"/>
      <c r="Y19" s="154"/>
    </row>
    <row r="20" spans="1:25" s="145" customFormat="1" ht="33" customHeight="1">
      <c r="A20" s="146"/>
      <c r="B20" s="289" t="s">
        <v>202</v>
      </c>
      <c r="C20" s="152" t="s">
        <v>209</v>
      </c>
      <c r="D20" s="288">
        <v>3735</v>
      </c>
      <c r="E20" s="299"/>
      <c r="G20" s="150"/>
      <c r="H20" s="156"/>
      <c r="I20" s="153"/>
      <c r="J20" s="154"/>
      <c r="L20" s="161"/>
      <c r="M20" s="178"/>
      <c r="N20" s="153"/>
      <c r="O20" s="154"/>
      <c r="P20" s="72"/>
      <c r="Q20" s="196"/>
      <c r="R20" s="197"/>
      <c r="S20" s="207"/>
      <c r="T20" s="154"/>
      <c r="V20" s="150"/>
      <c r="W20" s="156"/>
      <c r="X20" s="155"/>
      <c r="Y20" s="154"/>
    </row>
    <row r="21" spans="1:25" s="145" customFormat="1" ht="33" customHeight="1">
      <c r="A21" s="146"/>
      <c r="B21" s="289" t="s">
        <v>226</v>
      </c>
      <c r="C21" s="152" t="s">
        <v>235</v>
      </c>
      <c r="D21" s="288">
        <v>3985</v>
      </c>
      <c r="E21" s="299"/>
      <c r="G21" s="150"/>
      <c r="H21" s="156"/>
      <c r="I21" s="153"/>
      <c r="J21" s="154"/>
      <c r="L21" s="161"/>
      <c r="M21" s="178"/>
      <c r="N21" s="153"/>
      <c r="O21" s="154"/>
      <c r="P21" s="72"/>
      <c r="Q21" s="205"/>
      <c r="R21" s="197"/>
      <c r="S21" s="207"/>
      <c r="T21" s="154"/>
      <c r="V21" s="204"/>
      <c r="W21" s="197"/>
      <c r="X21" s="207"/>
      <c r="Y21" s="154"/>
    </row>
    <row r="22" spans="1:25" s="145" customFormat="1" ht="33" customHeight="1">
      <c r="A22" s="146"/>
      <c r="B22" s="289" t="s">
        <v>125</v>
      </c>
      <c r="C22" s="351"/>
      <c r="D22" s="288">
        <v>6650</v>
      </c>
      <c r="E22" s="299"/>
      <c r="G22" s="150"/>
      <c r="H22" s="156"/>
      <c r="I22" s="163"/>
      <c r="J22" s="154"/>
      <c r="L22" s="161"/>
      <c r="M22" s="178"/>
      <c r="N22" s="155"/>
      <c r="O22" s="154"/>
      <c r="P22" s="72"/>
      <c r="Q22" s="196"/>
      <c r="R22" s="197"/>
      <c r="S22" s="207"/>
      <c r="T22" s="154"/>
      <c r="V22" s="204"/>
      <c r="W22" s="197"/>
      <c r="X22" s="207"/>
      <c r="Y22" s="154"/>
    </row>
    <row r="23" spans="1:25" s="145" customFormat="1" ht="33" customHeight="1">
      <c r="A23" s="146"/>
      <c r="B23" s="289" t="s">
        <v>14</v>
      </c>
      <c r="C23" s="152" t="s">
        <v>212</v>
      </c>
      <c r="D23" s="288">
        <v>1500</v>
      </c>
      <c r="E23" s="299"/>
      <c r="G23" s="196"/>
      <c r="H23" s="197"/>
      <c r="I23" s="198"/>
      <c r="J23" s="154"/>
      <c r="L23" s="204"/>
      <c r="M23" s="202"/>
      <c r="N23" s="198"/>
      <c r="O23" s="154"/>
      <c r="P23" s="72"/>
      <c r="Q23" s="196"/>
      <c r="R23" s="197"/>
      <c r="S23" s="207"/>
      <c r="T23" s="154"/>
      <c r="V23" s="196"/>
      <c r="W23" s="197"/>
      <c r="X23" s="207"/>
      <c r="Y23" s="154"/>
    </row>
    <row r="24" spans="1:25" s="145" customFormat="1" ht="33" customHeight="1">
      <c r="A24" s="146"/>
      <c r="B24" s="289" t="s">
        <v>10</v>
      </c>
      <c r="C24" s="152" t="s">
        <v>187</v>
      </c>
      <c r="D24" s="288">
        <v>1700</v>
      </c>
      <c r="E24" s="299"/>
      <c r="G24" s="196"/>
      <c r="H24" s="197"/>
      <c r="I24" s="198"/>
      <c r="J24" s="154"/>
      <c r="L24" s="204"/>
      <c r="M24" s="202"/>
      <c r="N24" s="198"/>
      <c r="O24" s="154"/>
      <c r="P24" s="72"/>
      <c r="Q24" s="196"/>
      <c r="R24" s="197"/>
      <c r="S24" s="207"/>
      <c r="T24" s="154"/>
      <c r="V24" s="196"/>
      <c r="W24" s="197"/>
      <c r="X24" s="207"/>
      <c r="Y24" s="154"/>
    </row>
    <row r="25" spans="1:25" s="145" customFormat="1" ht="33" customHeight="1">
      <c r="A25" s="146"/>
      <c r="B25" s="289" t="s">
        <v>203</v>
      </c>
      <c r="C25" s="152" t="s">
        <v>236</v>
      </c>
      <c r="D25" s="288">
        <v>1745</v>
      </c>
      <c r="E25" s="299"/>
      <c r="G25" s="199"/>
      <c r="H25" s="197"/>
      <c r="I25" s="198"/>
      <c r="J25" s="154"/>
      <c r="L25" s="204"/>
      <c r="M25" s="202"/>
      <c r="N25" s="198"/>
      <c r="O25" s="154"/>
      <c r="P25" s="72"/>
      <c r="Q25" s="196"/>
      <c r="R25" s="197"/>
      <c r="S25" s="207"/>
      <c r="T25" s="154"/>
      <c r="V25" s="196"/>
      <c r="W25" s="197"/>
      <c r="X25" s="207"/>
      <c r="Y25" s="154"/>
    </row>
    <row r="26" spans="1:25" s="145" customFormat="1" ht="33" customHeight="1">
      <c r="A26" s="146"/>
      <c r="B26" s="289" t="s">
        <v>11</v>
      </c>
      <c r="C26" s="152"/>
      <c r="D26" s="288">
        <v>2060</v>
      </c>
      <c r="E26" s="299"/>
      <c r="G26" s="200"/>
      <c r="H26" s="197"/>
      <c r="I26" s="198"/>
      <c r="J26" s="154"/>
      <c r="L26" s="196"/>
      <c r="M26" s="197"/>
      <c r="N26" s="198"/>
      <c r="O26" s="154"/>
      <c r="P26" s="72"/>
      <c r="Q26" s="196"/>
      <c r="R26" s="197"/>
      <c r="S26" s="207"/>
      <c r="T26" s="154"/>
      <c r="V26" s="196"/>
      <c r="W26" s="197"/>
      <c r="X26" s="207"/>
      <c r="Y26" s="154"/>
    </row>
    <row r="27" spans="1:25" s="145" customFormat="1" ht="33" customHeight="1">
      <c r="A27" s="146"/>
      <c r="B27" s="289" t="s">
        <v>12</v>
      </c>
      <c r="C27" s="152"/>
      <c r="D27" s="288">
        <v>1140</v>
      </c>
      <c r="E27" s="299"/>
      <c r="G27" s="199"/>
      <c r="H27" s="197"/>
      <c r="I27" s="198"/>
      <c r="J27" s="154"/>
      <c r="L27" s="205"/>
      <c r="M27" s="202"/>
      <c r="N27" s="198"/>
      <c r="O27" s="154"/>
      <c r="P27" s="72"/>
      <c r="Q27" s="196"/>
      <c r="R27" s="197"/>
      <c r="S27" s="207"/>
      <c r="T27" s="154"/>
      <c r="V27" s="196"/>
      <c r="W27" s="197"/>
      <c r="X27" s="207"/>
      <c r="Y27" s="154"/>
    </row>
    <row r="28" spans="1:25" s="145" customFormat="1" ht="33" customHeight="1">
      <c r="A28" s="146"/>
      <c r="B28" s="289" t="s">
        <v>13</v>
      </c>
      <c r="C28" s="152"/>
      <c r="D28" s="288">
        <v>1120</v>
      </c>
      <c r="E28" s="299"/>
      <c r="G28" s="199"/>
      <c r="H28" s="197"/>
      <c r="I28" s="198"/>
      <c r="J28" s="154"/>
      <c r="L28" s="196"/>
      <c r="M28" s="197"/>
      <c r="N28" s="206"/>
      <c r="O28" s="154"/>
      <c r="P28" s="72"/>
      <c r="Q28" s="196"/>
      <c r="R28" s="197"/>
      <c r="S28" s="207"/>
      <c r="T28" s="154"/>
      <c r="V28" s="196"/>
      <c r="W28" s="197"/>
      <c r="X28" s="207"/>
      <c r="Y28" s="154"/>
    </row>
    <row r="29" spans="1:25" s="145" customFormat="1" ht="33" customHeight="1">
      <c r="A29" s="146"/>
      <c r="B29" s="289" t="s">
        <v>204</v>
      </c>
      <c r="C29" s="152" t="s">
        <v>209</v>
      </c>
      <c r="D29" s="288">
        <v>2350</v>
      </c>
      <c r="E29" s="299"/>
      <c r="G29" s="199"/>
      <c r="H29" s="197"/>
      <c r="I29" s="198"/>
      <c r="J29" s="154"/>
      <c r="L29" s="196"/>
      <c r="M29" s="197"/>
      <c r="N29" s="198"/>
      <c r="O29" s="154"/>
      <c r="P29" s="72"/>
      <c r="Q29" s="196"/>
      <c r="R29" s="197"/>
      <c r="S29" s="207"/>
      <c r="T29" s="154"/>
      <c r="V29" s="196"/>
      <c r="W29" s="197"/>
      <c r="X29" s="207"/>
      <c r="Y29" s="154"/>
    </row>
    <row r="30" spans="1:25" s="145" customFormat="1" ht="33" customHeight="1">
      <c r="A30" s="146"/>
      <c r="B30" s="289" t="s">
        <v>110</v>
      </c>
      <c r="C30" s="152" t="s">
        <v>209</v>
      </c>
      <c r="D30" s="288">
        <v>4675</v>
      </c>
      <c r="E30" s="299"/>
      <c r="G30" s="199"/>
      <c r="H30" s="197"/>
      <c r="I30" s="198"/>
      <c r="J30" s="154"/>
      <c r="L30" s="204"/>
      <c r="M30" s="202"/>
      <c r="N30" s="198"/>
      <c r="O30" s="154"/>
      <c r="P30" s="72"/>
      <c r="Q30" s="196"/>
      <c r="R30" s="197"/>
      <c r="S30" s="207"/>
      <c r="T30" s="154"/>
      <c r="V30" s="196"/>
      <c r="W30" s="197"/>
      <c r="X30" s="207"/>
      <c r="Y30" s="154"/>
    </row>
    <row r="31" spans="1:25" s="145" customFormat="1" ht="33" customHeight="1">
      <c r="A31" s="146"/>
      <c r="B31" s="289" t="s">
        <v>248</v>
      </c>
      <c r="C31" s="152" t="s">
        <v>209</v>
      </c>
      <c r="D31" s="288">
        <v>2025</v>
      </c>
      <c r="E31" s="299"/>
      <c r="G31" s="201"/>
      <c r="H31" s="202"/>
      <c r="I31" s="198"/>
      <c r="J31" s="154"/>
      <c r="L31" s="204"/>
      <c r="M31" s="202"/>
      <c r="N31" s="198"/>
      <c r="O31" s="154"/>
      <c r="P31" s="72"/>
      <c r="Q31" s="196"/>
      <c r="R31" s="197"/>
      <c r="S31" s="207"/>
      <c r="T31" s="154"/>
      <c r="V31" s="196"/>
      <c r="W31" s="197"/>
      <c r="X31" s="207"/>
      <c r="Y31" s="154"/>
    </row>
    <row r="32" spans="1:25" s="145" customFormat="1" ht="33" customHeight="1">
      <c r="A32" s="146"/>
      <c r="B32" s="289" t="s">
        <v>15</v>
      </c>
      <c r="C32" s="152"/>
      <c r="D32" s="288">
        <v>190</v>
      </c>
      <c r="E32" s="299"/>
      <c r="G32" s="199"/>
      <c r="H32" s="197"/>
      <c r="I32" s="198"/>
      <c r="J32" s="154"/>
      <c r="L32" s="196"/>
      <c r="M32" s="197"/>
      <c r="N32" s="198"/>
      <c r="O32" s="154"/>
      <c r="P32" s="72"/>
      <c r="Q32" s="196"/>
      <c r="R32" s="197"/>
      <c r="S32" s="207"/>
      <c r="T32" s="154"/>
      <c r="V32" s="196"/>
      <c r="W32" s="197"/>
      <c r="X32" s="207"/>
      <c r="Y32" s="154"/>
    </row>
    <row r="33" spans="1:25" s="145" customFormat="1" ht="33" customHeight="1">
      <c r="A33" s="146"/>
      <c r="B33" s="289" t="s">
        <v>16</v>
      </c>
      <c r="C33" s="162"/>
      <c r="D33" s="288">
        <v>90</v>
      </c>
      <c r="E33" s="299"/>
      <c r="G33" s="196"/>
      <c r="H33" s="197"/>
      <c r="I33" s="203"/>
      <c r="J33" s="154"/>
      <c r="L33" s="204"/>
      <c r="M33" s="202"/>
      <c r="N33" s="207"/>
      <c r="O33" s="154"/>
      <c r="P33" s="72"/>
      <c r="Q33" s="196"/>
      <c r="R33" s="197"/>
      <c r="S33" s="207"/>
      <c r="T33" s="154"/>
      <c r="V33" s="196"/>
      <c r="W33" s="197"/>
      <c r="X33" s="207"/>
      <c r="Y33" s="154"/>
    </row>
    <row r="34" spans="1:25" s="145" customFormat="1" ht="33" customHeight="1">
      <c r="A34" s="146"/>
      <c r="B34" s="295" t="s">
        <v>17</v>
      </c>
      <c r="C34" s="165"/>
      <c r="D34" s="288">
        <v>85</v>
      </c>
      <c r="E34" s="318"/>
      <c r="G34" s="201"/>
      <c r="H34" s="202"/>
      <c r="I34" s="198"/>
      <c r="J34" s="154"/>
      <c r="L34" s="204"/>
      <c r="M34" s="202"/>
      <c r="N34" s="198"/>
      <c r="O34" s="154"/>
      <c r="P34" s="72"/>
      <c r="Q34" s="196"/>
      <c r="R34" s="197"/>
      <c r="S34" s="207"/>
      <c r="T34" s="154"/>
      <c r="V34" s="205"/>
      <c r="W34" s="197"/>
      <c r="X34" s="203"/>
      <c r="Y34" s="154"/>
    </row>
    <row r="35" spans="1:25" s="145" customFormat="1" ht="33" customHeight="1">
      <c r="A35" s="146"/>
      <c r="B35" s="296" t="s">
        <v>142</v>
      </c>
      <c r="C35" s="282" t="s">
        <v>220</v>
      </c>
      <c r="D35" s="288">
        <v>310</v>
      </c>
      <c r="E35" s="299"/>
      <c r="G35" s="201"/>
      <c r="H35" s="202"/>
      <c r="I35" s="198"/>
      <c r="J35" s="154"/>
      <c r="L35" s="196"/>
      <c r="M35" s="202"/>
      <c r="N35" s="206"/>
      <c r="O35" s="154"/>
      <c r="P35" s="72"/>
      <c r="Q35" s="196"/>
      <c r="R35" s="197"/>
      <c r="S35" s="207"/>
      <c r="T35" s="154"/>
      <c r="V35" s="208"/>
      <c r="W35" s="197"/>
      <c r="X35" s="207"/>
      <c r="Y35" s="154"/>
    </row>
    <row r="36" spans="1:25" s="145" customFormat="1" ht="33" customHeight="1">
      <c r="A36" s="146"/>
      <c r="B36" s="296"/>
      <c r="C36" s="282"/>
      <c r="D36" s="288"/>
      <c r="E36" s="299"/>
      <c r="G36" s="199"/>
      <c r="H36" s="197"/>
      <c r="I36" s="198"/>
      <c r="J36" s="154"/>
      <c r="L36" s="196"/>
      <c r="M36" s="202"/>
      <c r="N36" s="206"/>
      <c r="O36" s="154"/>
      <c r="P36" s="72"/>
      <c r="Q36" s="196"/>
      <c r="R36" s="197"/>
      <c r="S36" s="207"/>
      <c r="T36" s="154"/>
      <c r="V36" s="204"/>
      <c r="W36" s="197"/>
      <c r="X36" s="207"/>
      <c r="Y36" s="154"/>
    </row>
    <row r="37" spans="1:25" s="145" customFormat="1" ht="33" customHeight="1">
      <c r="A37" s="146"/>
      <c r="B37" s="424" t="s">
        <v>18</v>
      </c>
      <c r="C37" s="425"/>
      <c r="D37" s="324">
        <f>SUM(D15:D35)</f>
        <v>49690</v>
      </c>
      <c r="E37" s="339">
        <f>SUM(E15:E36)</f>
        <v>0</v>
      </c>
      <c r="F37" s="170"/>
      <c r="G37" s="426" t="s">
        <v>18</v>
      </c>
      <c r="H37" s="427"/>
      <c r="I37" s="325">
        <f>SUM(I15:I16)</f>
        <v>2685</v>
      </c>
      <c r="J37" s="326">
        <f>SUM(J15:J16)</f>
        <v>0</v>
      </c>
      <c r="K37" s="170"/>
      <c r="L37" s="426" t="s">
        <v>18</v>
      </c>
      <c r="M37" s="427"/>
      <c r="N37" s="325">
        <f>SUM(N15)</f>
        <v>485</v>
      </c>
      <c r="O37" s="326">
        <f>SUM(O15)</f>
        <v>0</v>
      </c>
      <c r="P37" s="72"/>
      <c r="Q37" s="426" t="s">
        <v>18</v>
      </c>
      <c r="R37" s="427"/>
      <c r="S37" s="325">
        <f>SUM(S15:S19)</f>
        <v>4675</v>
      </c>
      <c r="T37" s="326">
        <f>SUM(T15:T19)</f>
        <v>0</v>
      </c>
      <c r="U37" s="170"/>
      <c r="V37" s="426" t="s">
        <v>18</v>
      </c>
      <c r="W37" s="427"/>
      <c r="X37" s="325">
        <f>SUM(X15:X16)</f>
        <v>710</v>
      </c>
      <c r="Y37" s="326">
        <f>SUM(Y15:Y16)</f>
        <v>0</v>
      </c>
    </row>
    <row r="38" spans="1:26" s="170" customFormat="1" ht="33" customHeight="1">
      <c r="A38" s="146"/>
      <c r="B38" s="411" t="s">
        <v>85</v>
      </c>
      <c r="C38" s="412"/>
      <c r="D38" s="412"/>
      <c r="E38" s="413"/>
      <c r="F38" s="145"/>
      <c r="G38" s="435"/>
      <c r="H38" s="436"/>
      <c r="I38" s="436"/>
      <c r="J38" s="443"/>
      <c r="K38" s="145"/>
      <c r="L38" s="435"/>
      <c r="M38" s="436"/>
      <c r="N38" s="436"/>
      <c r="O38" s="443"/>
      <c r="P38" s="347"/>
      <c r="Q38" s="411" t="s">
        <v>85</v>
      </c>
      <c r="R38" s="412"/>
      <c r="S38" s="433"/>
      <c r="T38" s="434"/>
      <c r="U38" s="145"/>
      <c r="V38" s="435"/>
      <c r="W38" s="436"/>
      <c r="X38" s="437"/>
      <c r="Y38" s="438"/>
      <c r="Z38" s="261"/>
    </row>
    <row r="39" spans="1:25" s="145" customFormat="1" ht="33" customHeight="1">
      <c r="A39" s="144"/>
      <c r="B39" s="298" t="s">
        <v>19</v>
      </c>
      <c r="C39" s="152" t="s">
        <v>209</v>
      </c>
      <c r="D39" s="288">
        <v>2385</v>
      </c>
      <c r="E39" s="340"/>
      <c r="G39" s="262"/>
      <c r="H39" s="156"/>
      <c r="I39" s="155"/>
      <c r="J39" s="154"/>
      <c r="L39" s="222"/>
      <c r="M39" s="197"/>
      <c r="N39" s="217"/>
      <c r="O39" s="154"/>
      <c r="P39" s="72"/>
      <c r="Q39" s="323" t="s">
        <v>112</v>
      </c>
      <c r="R39" s="148"/>
      <c r="S39" s="301">
        <v>430</v>
      </c>
      <c r="T39" s="299"/>
      <c r="V39" s="284"/>
      <c r="W39" s="216"/>
      <c r="X39" s="168"/>
      <c r="Y39" s="154"/>
    </row>
    <row r="40" spans="1:25" s="145" customFormat="1" ht="33" customHeight="1">
      <c r="A40" s="146"/>
      <c r="B40" s="298" t="s">
        <v>20</v>
      </c>
      <c r="C40" s="152" t="s">
        <v>209</v>
      </c>
      <c r="D40" s="288">
        <v>3345</v>
      </c>
      <c r="E40" s="299"/>
      <c r="G40" s="262"/>
      <c r="H40" s="156"/>
      <c r="I40" s="155"/>
      <c r="J40" s="154"/>
      <c r="L40" s="190"/>
      <c r="M40" s="197"/>
      <c r="N40" s="217"/>
      <c r="O40" s="154"/>
      <c r="P40" s="72"/>
      <c r="Q40" s="196"/>
      <c r="R40" s="197"/>
      <c r="S40" s="207"/>
      <c r="T40" s="154"/>
      <c r="V40" s="263"/>
      <c r="W40" s="167"/>
      <c r="X40" s="168"/>
      <c r="Y40" s="154"/>
    </row>
    <row r="41" spans="1:25" s="145" customFormat="1" ht="33" customHeight="1">
      <c r="A41" s="146"/>
      <c r="B41" s="304" t="s">
        <v>119</v>
      </c>
      <c r="C41" s="174" t="s">
        <v>227</v>
      </c>
      <c r="D41" s="288">
        <v>315</v>
      </c>
      <c r="E41" s="318"/>
      <c r="G41" s="223"/>
      <c r="H41" s="224"/>
      <c r="I41" s="210"/>
      <c r="J41" s="166"/>
      <c r="L41" s="218"/>
      <c r="M41" s="219"/>
      <c r="N41" s="220"/>
      <c r="O41" s="166"/>
      <c r="P41" s="72"/>
      <c r="Q41" s="215"/>
      <c r="R41" s="216"/>
      <c r="S41" s="210"/>
      <c r="T41" s="166"/>
      <c r="V41" s="208"/>
      <c r="W41" s="211"/>
      <c r="X41" s="164"/>
      <c r="Y41" s="154"/>
    </row>
    <row r="42" spans="1:25" s="145" customFormat="1" ht="33" customHeight="1">
      <c r="A42" s="146"/>
      <c r="B42" s="212"/>
      <c r="C42" s="227"/>
      <c r="D42" s="214"/>
      <c r="E42" s="194"/>
      <c r="G42" s="225"/>
      <c r="H42" s="226"/>
      <c r="I42" s="214"/>
      <c r="J42" s="194"/>
      <c r="L42" s="195"/>
      <c r="M42" s="213"/>
      <c r="N42" s="221"/>
      <c r="O42" s="194"/>
      <c r="P42" s="72"/>
      <c r="Q42" s="195"/>
      <c r="R42" s="213"/>
      <c r="S42" s="214"/>
      <c r="T42" s="194"/>
      <c r="V42" s="212"/>
      <c r="W42" s="213"/>
      <c r="X42" s="214"/>
      <c r="Y42" s="169"/>
    </row>
    <row r="43" spans="1:25" s="145" customFormat="1" ht="33" customHeight="1">
      <c r="A43" s="146"/>
      <c r="B43" s="424" t="s">
        <v>18</v>
      </c>
      <c r="C43" s="425"/>
      <c r="D43" s="324">
        <f>SUM(D39:D41)</f>
        <v>6045</v>
      </c>
      <c r="E43" s="327">
        <f>IF(COUNT(E39:E41)=0,"",SUM(E39:E41))</f>
      </c>
      <c r="F43" s="170"/>
      <c r="G43" s="426" t="s">
        <v>18</v>
      </c>
      <c r="H43" s="427"/>
      <c r="I43" s="171"/>
      <c r="J43" s="172"/>
      <c r="K43" s="170"/>
      <c r="L43" s="426"/>
      <c r="M43" s="427"/>
      <c r="N43" s="175"/>
      <c r="O43" s="176"/>
      <c r="P43" s="72"/>
      <c r="Q43" s="426" t="s">
        <v>18</v>
      </c>
      <c r="R43" s="427"/>
      <c r="S43" s="325">
        <f>SUM(S39)</f>
        <v>430</v>
      </c>
      <c r="T43" s="327">
        <f>SUM(T39)</f>
        <v>0</v>
      </c>
      <c r="U43" s="170"/>
      <c r="V43" s="426" t="s">
        <v>18</v>
      </c>
      <c r="W43" s="427"/>
      <c r="X43" s="171"/>
      <c r="Y43" s="172"/>
    </row>
    <row r="44" spans="1:26" s="170" customFormat="1" ht="33" customHeight="1">
      <c r="A44" s="146"/>
      <c r="B44" s="411" t="s">
        <v>208</v>
      </c>
      <c r="C44" s="412"/>
      <c r="D44" s="412"/>
      <c r="E44" s="413"/>
      <c r="F44" s="145"/>
      <c r="G44" s="435"/>
      <c r="H44" s="436"/>
      <c r="I44" s="436"/>
      <c r="J44" s="443"/>
      <c r="K44" s="145"/>
      <c r="L44" s="435"/>
      <c r="M44" s="436"/>
      <c r="N44" s="436"/>
      <c r="O44" s="443"/>
      <c r="P44" s="347"/>
      <c r="Q44" s="411" t="s">
        <v>208</v>
      </c>
      <c r="R44" s="412"/>
      <c r="S44" s="412"/>
      <c r="T44" s="413"/>
      <c r="U44" s="145"/>
      <c r="V44" s="411" t="s">
        <v>208</v>
      </c>
      <c r="W44" s="412"/>
      <c r="X44" s="412"/>
      <c r="Y44" s="413"/>
      <c r="Z44" s="261"/>
    </row>
    <row r="45" spans="1:25" s="145" customFormat="1" ht="33" customHeight="1">
      <c r="A45" s="144"/>
      <c r="B45" s="298" t="s">
        <v>21</v>
      </c>
      <c r="C45" s="152" t="s">
        <v>209</v>
      </c>
      <c r="D45" s="288">
        <v>2130</v>
      </c>
      <c r="E45" s="340"/>
      <c r="G45" s="147"/>
      <c r="H45" s="156"/>
      <c r="I45" s="155"/>
      <c r="J45" s="154"/>
      <c r="L45" s="222"/>
      <c r="M45" s="197"/>
      <c r="N45" s="217"/>
      <c r="O45" s="154"/>
      <c r="P45" s="72"/>
      <c r="Q45" s="298" t="s">
        <v>83</v>
      </c>
      <c r="R45" s="156"/>
      <c r="S45" s="302">
        <v>1010</v>
      </c>
      <c r="T45" s="299"/>
      <c r="V45" s="159"/>
      <c r="W45" s="156"/>
      <c r="X45" s="155"/>
      <c r="Y45" s="154"/>
    </row>
    <row r="46" spans="1:25" s="145" customFormat="1" ht="33" customHeight="1">
      <c r="A46" s="146"/>
      <c r="B46" s="215"/>
      <c r="C46" s="216"/>
      <c r="D46" s="210"/>
      <c r="E46" s="154"/>
      <c r="G46" s="215"/>
      <c r="H46" s="216"/>
      <c r="I46" s="210"/>
      <c r="J46" s="154"/>
      <c r="L46" s="218"/>
      <c r="M46" s="219"/>
      <c r="N46" s="228"/>
      <c r="O46" s="154"/>
      <c r="P46" s="72"/>
      <c r="Q46" s="209"/>
      <c r="R46" s="216"/>
      <c r="S46" s="210"/>
      <c r="T46" s="154"/>
      <c r="V46" s="215"/>
      <c r="W46" s="216"/>
      <c r="X46" s="210"/>
      <c r="Y46" s="154"/>
    </row>
    <row r="47" spans="1:25" s="145" customFormat="1" ht="33" customHeight="1">
      <c r="A47" s="146"/>
      <c r="B47" s="424" t="s">
        <v>18</v>
      </c>
      <c r="C47" s="425"/>
      <c r="D47" s="324">
        <f>SUM(D45)</f>
        <v>2130</v>
      </c>
      <c r="E47" s="327">
        <f>SUM(E45)</f>
        <v>0</v>
      </c>
      <c r="F47" s="170"/>
      <c r="G47" s="426" t="s">
        <v>18</v>
      </c>
      <c r="H47" s="427"/>
      <c r="I47" s="171"/>
      <c r="J47" s="172"/>
      <c r="K47" s="170"/>
      <c r="L47" s="426"/>
      <c r="M47" s="427"/>
      <c r="N47" s="175"/>
      <c r="O47" s="177"/>
      <c r="P47" s="72"/>
      <c r="Q47" s="426" t="s">
        <v>18</v>
      </c>
      <c r="R47" s="427"/>
      <c r="S47" s="325">
        <f>SUM(S45)</f>
        <v>1010</v>
      </c>
      <c r="T47" s="327">
        <f>SUM(T45)</f>
        <v>0</v>
      </c>
      <c r="U47" s="170"/>
      <c r="V47" s="426" t="s">
        <v>18</v>
      </c>
      <c r="W47" s="427"/>
      <c r="X47" s="171"/>
      <c r="Y47" s="172"/>
    </row>
    <row r="48" spans="1:26" s="170" customFormat="1" ht="33" customHeight="1">
      <c r="A48" s="146"/>
      <c r="B48" s="411" t="s">
        <v>86</v>
      </c>
      <c r="C48" s="412"/>
      <c r="D48" s="412"/>
      <c r="E48" s="413"/>
      <c r="F48" s="145"/>
      <c r="G48" s="429" t="s">
        <v>86</v>
      </c>
      <c r="H48" s="430"/>
      <c r="I48" s="431"/>
      <c r="J48" s="432"/>
      <c r="K48" s="145"/>
      <c r="L48" s="429" t="s">
        <v>86</v>
      </c>
      <c r="M48" s="430"/>
      <c r="N48" s="431"/>
      <c r="O48" s="432"/>
      <c r="P48" s="347"/>
      <c r="Q48" s="411" t="s">
        <v>86</v>
      </c>
      <c r="R48" s="412"/>
      <c r="S48" s="433"/>
      <c r="T48" s="434"/>
      <c r="U48" s="145"/>
      <c r="V48" s="411" t="s">
        <v>86</v>
      </c>
      <c r="W48" s="412"/>
      <c r="X48" s="433"/>
      <c r="Y48" s="434"/>
      <c r="Z48" s="261"/>
    </row>
    <row r="49" spans="1:25" s="145" customFormat="1" ht="33" customHeight="1">
      <c r="A49" s="144"/>
      <c r="B49" s="298" t="s">
        <v>24</v>
      </c>
      <c r="C49" s="178" t="s">
        <v>186</v>
      </c>
      <c r="D49" s="288">
        <v>870</v>
      </c>
      <c r="E49" s="340"/>
      <c r="G49" s="305"/>
      <c r="H49" s="148"/>
      <c r="I49" s="301"/>
      <c r="J49" s="335"/>
      <c r="L49" s="306"/>
      <c r="M49" s="178"/>
      <c r="N49" s="307"/>
      <c r="O49" s="335"/>
      <c r="P49" s="72"/>
      <c r="Q49" s="305" t="s">
        <v>23</v>
      </c>
      <c r="R49" s="148"/>
      <c r="S49" s="301">
        <v>1155</v>
      </c>
      <c r="T49" s="299"/>
      <c r="V49" s="306" t="s">
        <v>116</v>
      </c>
      <c r="W49" s="331" t="s">
        <v>245</v>
      </c>
      <c r="X49" s="307">
        <v>2180</v>
      </c>
      <c r="Y49" s="299"/>
    </row>
    <row r="50" spans="1:25" s="145" customFormat="1" ht="33" customHeight="1">
      <c r="A50" s="146"/>
      <c r="B50" s="298" t="s">
        <v>25</v>
      </c>
      <c r="C50" s="152" t="s">
        <v>220</v>
      </c>
      <c r="D50" s="288">
        <v>1350</v>
      </c>
      <c r="E50" s="299"/>
      <c r="G50" s="298" t="s">
        <v>25</v>
      </c>
      <c r="H50" s="178" t="s">
        <v>190</v>
      </c>
      <c r="I50" s="300">
        <v>270</v>
      </c>
      <c r="J50" s="299"/>
      <c r="L50" s="222"/>
      <c r="M50" s="197"/>
      <c r="N50" s="217"/>
      <c r="O50" s="154"/>
      <c r="P50" s="72"/>
      <c r="Q50" s="150"/>
      <c r="R50" s="156"/>
      <c r="S50" s="155"/>
      <c r="T50" s="154"/>
      <c r="V50" s="308" t="s">
        <v>115</v>
      </c>
      <c r="W50" s="178" t="s">
        <v>214</v>
      </c>
      <c r="X50" s="302">
        <v>1655</v>
      </c>
      <c r="Y50" s="299"/>
    </row>
    <row r="51" spans="1:25" s="145" customFormat="1" ht="33" customHeight="1">
      <c r="A51" s="146"/>
      <c r="B51" s="298" t="s">
        <v>26</v>
      </c>
      <c r="C51" s="178" t="s">
        <v>237</v>
      </c>
      <c r="D51" s="288">
        <v>785</v>
      </c>
      <c r="E51" s="299"/>
      <c r="G51" s="150"/>
      <c r="H51" s="160"/>
      <c r="I51" s="163"/>
      <c r="J51" s="154"/>
      <c r="L51" s="190"/>
      <c r="M51" s="197"/>
      <c r="N51" s="217"/>
      <c r="O51" s="154"/>
      <c r="P51" s="72"/>
      <c r="Q51" s="298" t="s">
        <v>26</v>
      </c>
      <c r="R51" s="156"/>
      <c r="S51" s="302">
        <v>450</v>
      </c>
      <c r="T51" s="299"/>
      <c r="V51" s="205"/>
      <c r="W51" s="202"/>
      <c r="X51" s="207"/>
      <c r="Y51" s="154"/>
    </row>
    <row r="52" spans="1:25" s="145" customFormat="1" ht="33" customHeight="1">
      <c r="A52" s="146"/>
      <c r="B52" s="205"/>
      <c r="C52" s="230"/>
      <c r="D52" s="207"/>
      <c r="E52" s="154"/>
      <c r="G52" s="222"/>
      <c r="H52" s="202"/>
      <c r="I52" s="203"/>
      <c r="J52" s="154"/>
      <c r="L52" s="222"/>
      <c r="M52" s="202"/>
      <c r="N52" s="217"/>
      <c r="O52" s="154"/>
      <c r="P52" s="72"/>
      <c r="Q52" s="222"/>
      <c r="R52" s="197"/>
      <c r="S52" s="207"/>
      <c r="T52" s="154"/>
      <c r="V52" s="222"/>
      <c r="W52" s="202"/>
      <c r="X52" s="207"/>
      <c r="Y52" s="154"/>
    </row>
    <row r="53" spans="1:25" s="145" customFormat="1" ht="33" customHeight="1">
      <c r="A53" s="146"/>
      <c r="B53" s="424" t="s">
        <v>18</v>
      </c>
      <c r="C53" s="425"/>
      <c r="D53" s="324">
        <f>SUM(D49:D51)</f>
        <v>3005</v>
      </c>
      <c r="E53" s="327">
        <f>SUM(E49:E51)</f>
        <v>0</v>
      </c>
      <c r="F53" s="170"/>
      <c r="G53" s="426" t="s">
        <v>18</v>
      </c>
      <c r="H53" s="427"/>
      <c r="I53" s="325">
        <f>SUM(I49:I50)</f>
        <v>270</v>
      </c>
      <c r="J53" s="327">
        <f>SUM(J50)</f>
        <v>0</v>
      </c>
      <c r="K53" s="170"/>
      <c r="L53" s="426" t="s">
        <v>18</v>
      </c>
      <c r="M53" s="427"/>
      <c r="N53" s="325">
        <f>SUM(N49)</f>
        <v>0</v>
      </c>
      <c r="O53" s="327"/>
      <c r="P53" s="72"/>
      <c r="Q53" s="426" t="s">
        <v>18</v>
      </c>
      <c r="R53" s="427"/>
      <c r="S53" s="325">
        <f>SUM(S49:S51)</f>
        <v>1605</v>
      </c>
      <c r="T53" s="327">
        <f>SUM(T49,T51)</f>
        <v>0</v>
      </c>
      <c r="U53" s="170"/>
      <c r="V53" s="426" t="s">
        <v>18</v>
      </c>
      <c r="W53" s="427"/>
      <c r="X53" s="325">
        <f>SUM(X49:X50)</f>
        <v>3835</v>
      </c>
      <c r="Y53" s="327">
        <f>SUM(Y49:Y50)</f>
        <v>0</v>
      </c>
    </row>
    <row r="54" spans="1:26" s="170" customFormat="1" ht="33" customHeight="1">
      <c r="A54" s="146"/>
      <c r="B54" s="411" t="s">
        <v>87</v>
      </c>
      <c r="C54" s="412"/>
      <c r="D54" s="412"/>
      <c r="E54" s="413"/>
      <c r="F54" s="145"/>
      <c r="G54" s="429" t="s">
        <v>182</v>
      </c>
      <c r="H54" s="430"/>
      <c r="I54" s="431"/>
      <c r="J54" s="432"/>
      <c r="K54" s="145"/>
      <c r="L54" s="429" t="s">
        <v>182</v>
      </c>
      <c r="M54" s="430"/>
      <c r="N54" s="431"/>
      <c r="O54" s="432"/>
      <c r="P54" s="347"/>
      <c r="Q54" s="411" t="s">
        <v>87</v>
      </c>
      <c r="R54" s="412"/>
      <c r="S54" s="433"/>
      <c r="T54" s="434"/>
      <c r="U54" s="145"/>
      <c r="V54" s="411" t="s">
        <v>87</v>
      </c>
      <c r="W54" s="412"/>
      <c r="X54" s="433"/>
      <c r="Y54" s="434"/>
      <c r="Z54" s="261"/>
    </row>
    <row r="55" spans="1:25" s="145" customFormat="1" ht="33" customHeight="1">
      <c r="A55" s="144"/>
      <c r="B55" s="298" t="s">
        <v>28</v>
      </c>
      <c r="C55" s="156"/>
      <c r="D55" s="288">
        <v>1200</v>
      </c>
      <c r="E55" s="340"/>
      <c r="G55" s="309"/>
      <c r="H55" s="149"/>
      <c r="I55" s="307"/>
      <c r="J55" s="335"/>
      <c r="L55" s="312"/>
      <c r="M55" s="178"/>
      <c r="N55" s="307"/>
      <c r="O55" s="335"/>
      <c r="P55" s="72"/>
      <c r="Q55" s="305" t="s">
        <v>29</v>
      </c>
      <c r="R55" s="148"/>
      <c r="S55" s="301">
        <v>915</v>
      </c>
      <c r="T55" s="299"/>
      <c r="V55" s="312" t="s">
        <v>151</v>
      </c>
      <c r="W55" s="352" t="s">
        <v>246</v>
      </c>
      <c r="X55" s="301">
        <v>2540</v>
      </c>
      <c r="Y55" s="299"/>
    </row>
    <row r="56" spans="1:25" s="145" customFormat="1" ht="33" customHeight="1">
      <c r="A56" s="146"/>
      <c r="B56" s="298" t="s">
        <v>30</v>
      </c>
      <c r="C56" s="156"/>
      <c r="D56" s="288">
        <v>780</v>
      </c>
      <c r="E56" s="299"/>
      <c r="G56" s="310"/>
      <c r="H56" s="202"/>
      <c r="I56" s="311"/>
      <c r="J56" s="335"/>
      <c r="L56" s="313"/>
      <c r="M56" s="178"/>
      <c r="N56" s="302"/>
      <c r="O56" s="335"/>
      <c r="P56" s="72"/>
      <c r="Q56" s="298" t="s">
        <v>31</v>
      </c>
      <c r="R56" s="156"/>
      <c r="S56" s="302">
        <v>1460</v>
      </c>
      <c r="T56" s="299"/>
      <c r="V56" s="313" t="s">
        <v>103</v>
      </c>
      <c r="W56" s="353" t="s">
        <v>246</v>
      </c>
      <c r="X56" s="302">
        <v>2015</v>
      </c>
      <c r="Y56" s="299"/>
    </row>
    <row r="57" spans="1:25" s="145" customFormat="1" ht="33" customHeight="1">
      <c r="A57" s="146"/>
      <c r="B57" s="190"/>
      <c r="C57" s="197"/>
      <c r="D57" s="207"/>
      <c r="E57" s="154"/>
      <c r="G57" s="298"/>
      <c r="H57" s="197"/>
      <c r="I57" s="303"/>
      <c r="J57" s="335"/>
      <c r="L57" s="298"/>
      <c r="M57" s="178"/>
      <c r="N57" s="302"/>
      <c r="O57" s="335"/>
      <c r="P57" s="72"/>
      <c r="Q57" s="298" t="s">
        <v>32</v>
      </c>
      <c r="R57" s="156"/>
      <c r="S57" s="302">
        <v>200</v>
      </c>
      <c r="T57" s="299"/>
      <c r="V57" s="298" t="s">
        <v>114</v>
      </c>
      <c r="W57" s="353" t="s">
        <v>246</v>
      </c>
      <c r="X57" s="302">
        <v>2420</v>
      </c>
      <c r="Y57" s="299"/>
    </row>
    <row r="58" spans="1:25" s="145" customFormat="1" ht="33" customHeight="1">
      <c r="A58" s="146"/>
      <c r="B58" s="190"/>
      <c r="C58" s="197"/>
      <c r="D58" s="207"/>
      <c r="E58" s="154"/>
      <c r="G58" s="190"/>
      <c r="H58" s="197"/>
      <c r="I58" s="207"/>
      <c r="J58" s="154"/>
      <c r="L58" s="190"/>
      <c r="M58" s="197"/>
      <c r="N58" s="207"/>
      <c r="O58" s="154"/>
      <c r="P58" s="72"/>
      <c r="Q58" s="196"/>
      <c r="R58" s="197"/>
      <c r="S58" s="207"/>
      <c r="T58" s="154"/>
      <c r="V58" s="222"/>
      <c r="W58" s="197"/>
      <c r="X58" s="207"/>
      <c r="Y58" s="154"/>
    </row>
    <row r="59" spans="1:25" s="145" customFormat="1" ht="33" customHeight="1">
      <c r="A59" s="146"/>
      <c r="B59" s="424" t="s">
        <v>18</v>
      </c>
      <c r="C59" s="425"/>
      <c r="D59" s="324">
        <f>SUM(D55:D56)</f>
        <v>1980</v>
      </c>
      <c r="E59" s="327">
        <f>SUM(E55:E56)</f>
        <v>0</v>
      </c>
      <c r="F59" s="170"/>
      <c r="G59" s="426" t="s">
        <v>18</v>
      </c>
      <c r="H59" s="427"/>
      <c r="I59" s="325">
        <f>SUM(I55:I57)</f>
        <v>0</v>
      </c>
      <c r="J59" s="327"/>
      <c r="K59" s="170"/>
      <c r="L59" s="426" t="s">
        <v>18</v>
      </c>
      <c r="M59" s="427"/>
      <c r="N59" s="325">
        <f>SUM(N55:N57)</f>
        <v>0</v>
      </c>
      <c r="O59" s="327"/>
      <c r="P59" s="72"/>
      <c r="Q59" s="426" t="s">
        <v>18</v>
      </c>
      <c r="R59" s="427"/>
      <c r="S59" s="325">
        <f>SUM(S55:S57)</f>
        <v>2575</v>
      </c>
      <c r="T59" s="327">
        <f>SUM(T55:T57)</f>
        <v>0</v>
      </c>
      <c r="U59" s="170"/>
      <c r="V59" s="426" t="s">
        <v>18</v>
      </c>
      <c r="W59" s="427"/>
      <c r="X59" s="325">
        <f>SUM(X55:X57)</f>
        <v>6975</v>
      </c>
      <c r="Y59" s="327">
        <f>SUM(Y55:Y57)</f>
        <v>0</v>
      </c>
    </row>
    <row r="60" spans="1:26" s="170" customFormat="1" ht="33" customHeight="1">
      <c r="A60" s="146"/>
      <c r="B60" s="411" t="s">
        <v>88</v>
      </c>
      <c r="C60" s="412"/>
      <c r="D60" s="412"/>
      <c r="E60" s="413"/>
      <c r="F60" s="145"/>
      <c r="G60" s="411" t="s">
        <v>88</v>
      </c>
      <c r="H60" s="412"/>
      <c r="I60" s="412"/>
      <c r="J60" s="413"/>
      <c r="K60" s="145"/>
      <c r="L60" s="429" t="s">
        <v>183</v>
      </c>
      <c r="M60" s="430"/>
      <c r="N60" s="431"/>
      <c r="O60" s="432"/>
      <c r="P60" s="347"/>
      <c r="Q60" s="411" t="s">
        <v>88</v>
      </c>
      <c r="R60" s="412"/>
      <c r="S60" s="433"/>
      <c r="T60" s="434"/>
      <c r="U60" s="145"/>
      <c r="V60" s="411" t="s">
        <v>88</v>
      </c>
      <c r="W60" s="412"/>
      <c r="X60" s="433"/>
      <c r="Y60" s="434"/>
      <c r="Z60" s="261"/>
    </row>
    <row r="61" spans="1:25" s="145" customFormat="1" ht="33" customHeight="1">
      <c r="A61" s="144"/>
      <c r="B61" s="298" t="s">
        <v>34</v>
      </c>
      <c r="C61" s="259" t="s">
        <v>209</v>
      </c>
      <c r="D61" s="288">
        <v>3140</v>
      </c>
      <c r="E61" s="340"/>
      <c r="G61" s="306"/>
      <c r="H61" s="149"/>
      <c r="I61" s="301"/>
      <c r="J61" s="154"/>
      <c r="L61" s="314"/>
      <c r="M61" s="178"/>
      <c r="N61" s="315"/>
      <c r="O61" s="154"/>
      <c r="P61" s="72"/>
      <c r="Q61" s="305" t="s">
        <v>152</v>
      </c>
      <c r="R61" s="148"/>
      <c r="S61" s="301">
        <v>250</v>
      </c>
      <c r="T61" s="299"/>
      <c r="V61" s="306"/>
      <c r="W61" s="148"/>
      <c r="X61" s="301"/>
      <c r="Y61" s="154"/>
    </row>
    <row r="62" spans="1:25" s="145" customFormat="1" ht="33" customHeight="1">
      <c r="A62" s="146"/>
      <c r="B62" s="298" t="s">
        <v>35</v>
      </c>
      <c r="C62" s="259" t="s">
        <v>209</v>
      </c>
      <c r="D62" s="288">
        <v>3035</v>
      </c>
      <c r="E62" s="299"/>
      <c r="G62" s="310"/>
      <c r="H62" s="160"/>
      <c r="I62" s="302"/>
      <c r="J62" s="154"/>
      <c r="L62" s="196"/>
      <c r="M62" s="197"/>
      <c r="N62" s="207"/>
      <c r="O62" s="154"/>
      <c r="P62" s="72"/>
      <c r="Q62" s="298" t="s">
        <v>35</v>
      </c>
      <c r="R62" s="156"/>
      <c r="S62" s="302">
        <v>500</v>
      </c>
      <c r="T62" s="299"/>
      <c r="V62" s="310"/>
      <c r="W62" s="156"/>
      <c r="X62" s="302"/>
      <c r="Y62" s="154"/>
    </row>
    <row r="63" spans="1:25" s="145" customFormat="1" ht="33" customHeight="1">
      <c r="A63" s="146"/>
      <c r="B63" s="298" t="s">
        <v>36</v>
      </c>
      <c r="C63" s="259" t="s">
        <v>209</v>
      </c>
      <c r="D63" s="288">
        <v>2505</v>
      </c>
      <c r="E63" s="299"/>
      <c r="G63" s="208"/>
      <c r="H63" s="197"/>
      <c r="I63" s="207"/>
      <c r="J63" s="154"/>
      <c r="L63" s="222"/>
      <c r="M63" s="197"/>
      <c r="N63" s="207"/>
      <c r="O63" s="154"/>
      <c r="P63" s="72"/>
      <c r="Q63" s="196"/>
      <c r="R63" s="197"/>
      <c r="S63" s="207"/>
      <c r="T63" s="154"/>
      <c r="V63" s="208"/>
      <c r="W63" s="197"/>
      <c r="X63" s="207"/>
      <c r="Y63" s="154"/>
    </row>
    <row r="64" spans="1:25" s="145" customFormat="1" ht="33" customHeight="1">
      <c r="A64" s="146"/>
      <c r="B64" s="196"/>
      <c r="C64" s="197"/>
      <c r="D64" s="207"/>
      <c r="E64" s="154"/>
      <c r="G64" s="196"/>
      <c r="H64" s="197"/>
      <c r="I64" s="210"/>
      <c r="J64" s="154"/>
      <c r="L64" s="190"/>
      <c r="M64" s="197"/>
      <c r="N64" s="217"/>
      <c r="O64" s="154"/>
      <c r="P64" s="72"/>
      <c r="Q64" s="196"/>
      <c r="R64" s="197"/>
      <c r="S64" s="207"/>
      <c r="T64" s="154"/>
      <c r="V64" s="196"/>
      <c r="W64" s="197"/>
      <c r="X64" s="164"/>
      <c r="Y64" s="154"/>
    </row>
    <row r="65" spans="1:25" s="145" customFormat="1" ht="33" customHeight="1">
      <c r="A65" s="146"/>
      <c r="B65" s="424" t="s">
        <v>18</v>
      </c>
      <c r="C65" s="425"/>
      <c r="D65" s="324">
        <f>SUM(D61:D63)</f>
        <v>8680</v>
      </c>
      <c r="E65" s="328">
        <f>SUM(E61:E63)</f>
        <v>0</v>
      </c>
      <c r="F65" s="170"/>
      <c r="G65" s="426" t="s">
        <v>18</v>
      </c>
      <c r="H65" s="427"/>
      <c r="I65" s="325"/>
      <c r="J65" s="327"/>
      <c r="K65" s="170"/>
      <c r="L65" s="426" t="s">
        <v>18</v>
      </c>
      <c r="M65" s="427"/>
      <c r="N65" s="325"/>
      <c r="O65" s="327"/>
      <c r="P65" s="72"/>
      <c r="Q65" s="426" t="s">
        <v>18</v>
      </c>
      <c r="R65" s="427"/>
      <c r="S65" s="325">
        <f>SUM(S61:S62)</f>
        <v>750</v>
      </c>
      <c r="T65" s="327">
        <f>SUM(T61:T62)</f>
        <v>0</v>
      </c>
      <c r="U65" s="170"/>
      <c r="V65" s="426" t="s">
        <v>18</v>
      </c>
      <c r="W65" s="427"/>
      <c r="X65" s="325"/>
      <c r="Y65" s="327"/>
    </row>
    <row r="66" spans="1:26" s="170" customFormat="1" ht="33" customHeight="1">
      <c r="A66" s="146"/>
      <c r="B66" s="411" t="s">
        <v>89</v>
      </c>
      <c r="C66" s="412"/>
      <c r="D66" s="412"/>
      <c r="E66" s="413"/>
      <c r="F66" s="145"/>
      <c r="G66" s="411" t="s">
        <v>89</v>
      </c>
      <c r="H66" s="412"/>
      <c r="I66" s="412"/>
      <c r="J66" s="413"/>
      <c r="K66" s="145"/>
      <c r="L66" s="411" t="s">
        <v>89</v>
      </c>
      <c r="M66" s="412"/>
      <c r="N66" s="412"/>
      <c r="O66" s="413"/>
      <c r="P66" s="347"/>
      <c r="Q66" s="435"/>
      <c r="R66" s="436"/>
      <c r="S66" s="437"/>
      <c r="T66" s="438"/>
      <c r="U66" s="145"/>
      <c r="V66" s="435"/>
      <c r="W66" s="436"/>
      <c r="X66" s="437"/>
      <c r="Y66" s="438"/>
      <c r="Z66" s="261"/>
    </row>
    <row r="67" spans="1:25" s="145" customFormat="1" ht="33" customHeight="1">
      <c r="A67" s="144"/>
      <c r="B67" s="298" t="s">
        <v>38</v>
      </c>
      <c r="C67" s="259" t="s">
        <v>210</v>
      </c>
      <c r="D67" s="288">
        <v>2215</v>
      </c>
      <c r="E67" s="340"/>
      <c r="G67" s="305" t="s">
        <v>39</v>
      </c>
      <c r="H67" s="148"/>
      <c r="I67" s="316">
        <v>140</v>
      </c>
      <c r="J67" s="299"/>
      <c r="L67" s="305" t="s">
        <v>39</v>
      </c>
      <c r="M67" s="178" t="s">
        <v>186</v>
      </c>
      <c r="N67" s="301">
        <v>550</v>
      </c>
      <c r="O67" s="299"/>
      <c r="P67" s="72"/>
      <c r="Q67" s="187"/>
      <c r="R67" s="232"/>
      <c r="S67" s="180"/>
      <c r="T67" s="154"/>
      <c r="V67" s="179"/>
      <c r="W67" s="167"/>
      <c r="X67" s="151"/>
      <c r="Y67" s="154"/>
    </row>
    <row r="68" spans="1:25" s="145" customFormat="1" ht="33" customHeight="1">
      <c r="A68" s="146"/>
      <c r="B68" s="298" t="s">
        <v>40</v>
      </c>
      <c r="C68" s="178" t="s">
        <v>211</v>
      </c>
      <c r="D68" s="288">
        <v>1670</v>
      </c>
      <c r="E68" s="299"/>
      <c r="G68" s="222"/>
      <c r="H68" s="197"/>
      <c r="I68" s="217"/>
      <c r="J68" s="181"/>
      <c r="L68" s="298" t="s">
        <v>40</v>
      </c>
      <c r="M68" s="178"/>
      <c r="N68" s="302">
        <v>35</v>
      </c>
      <c r="O68" s="299"/>
      <c r="P68" s="72"/>
      <c r="Q68" s="222"/>
      <c r="R68" s="197"/>
      <c r="S68" s="207"/>
      <c r="T68" s="154"/>
      <c r="V68" s="157"/>
      <c r="W68" s="167"/>
      <c r="X68" s="155"/>
      <c r="Y68" s="154"/>
    </row>
    <row r="69" spans="1:25" s="145" customFormat="1" ht="33" customHeight="1">
      <c r="A69" s="146"/>
      <c r="B69" s="212"/>
      <c r="C69" s="226"/>
      <c r="D69" s="214"/>
      <c r="E69" s="194"/>
      <c r="G69" s="225"/>
      <c r="H69" s="213"/>
      <c r="I69" s="221"/>
      <c r="J69" s="182"/>
      <c r="L69" s="212"/>
      <c r="M69" s="213"/>
      <c r="N69" s="214"/>
      <c r="O69" s="182"/>
      <c r="P69" s="72"/>
      <c r="Q69" s="225"/>
      <c r="R69" s="213"/>
      <c r="S69" s="214"/>
      <c r="T69" s="182"/>
      <c r="V69" s="212"/>
      <c r="W69" s="213"/>
      <c r="X69" s="214"/>
      <c r="Y69" s="182"/>
    </row>
    <row r="70" spans="1:25" s="145" customFormat="1" ht="33" customHeight="1">
      <c r="A70" s="146"/>
      <c r="B70" s="424" t="s">
        <v>18</v>
      </c>
      <c r="C70" s="425"/>
      <c r="D70" s="324">
        <f>SUM(D67:D68)</f>
        <v>3885</v>
      </c>
      <c r="E70" s="327">
        <f>IF(COUNT(E67:E68)=0,"",SUM(E67:E68))</f>
      </c>
      <c r="F70" s="170"/>
      <c r="G70" s="426" t="s">
        <v>18</v>
      </c>
      <c r="H70" s="427"/>
      <c r="I70" s="329">
        <f>SUM(I67)</f>
        <v>140</v>
      </c>
      <c r="J70" s="327">
        <f>SUM(J67)</f>
        <v>0</v>
      </c>
      <c r="K70" s="170"/>
      <c r="L70" s="426" t="s">
        <v>18</v>
      </c>
      <c r="M70" s="427"/>
      <c r="N70" s="330">
        <f>SUM(N67:N68)</f>
        <v>585</v>
      </c>
      <c r="O70" s="327">
        <f>IF(COUNT(O67:O68)=0,"",SUM(O67:O68))</f>
      </c>
      <c r="P70" s="72"/>
      <c r="Q70" s="426"/>
      <c r="R70" s="427"/>
      <c r="S70" s="175"/>
      <c r="T70" s="172"/>
      <c r="U70" s="170"/>
      <c r="V70" s="426" t="s">
        <v>18</v>
      </c>
      <c r="W70" s="427"/>
      <c r="X70" s="175"/>
      <c r="Y70" s="172"/>
    </row>
    <row r="71" spans="1:26" s="170" customFormat="1" ht="33" customHeight="1">
      <c r="A71" s="146"/>
      <c r="B71" s="411" t="s">
        <v>90</v>
      </c>
      <c r="C71" s="412"/>
      <c r="D71" s="412"/>
      <c r="E71" s="413"/>
      <c r="F71" s="145"/>
      <c r="G71" s="435"/>
      <c r="H71" s="436"/>
      <c r="I71" s="436"/>
      <c r="J71" s="443"/>
      <c r="K71" s="145"/>
      <c r="L71" s="435"/>
      <c r="M71" s="436"/>
      <c r="N71" s="436"/>
      <c r="O71" s="443"/>
      <c r="P71" s="347"/>
      <c r="Q71" s="411" t="s">
        <v>90</v>
      </c>
      <c r="R71" s="412"/>
      <c r="S71" s="433"/>
      <c r="T71" s="434"/>
      <c r="U71" s="145"/>
      <c r="V71" s="411" t="s">
        <v>90</v>
      </c>
      <c r="W71" s="412"/>
      <c r="X71" s="433"/>
      <c r="Y71" s="434"/>
      <c r="Z71" s="261"/>
    </row>
    <row r="72" spans="1:25" s="145" customFormat="1" ht="33" customHeight="1">
      <c r="A72" s="144"/>
      <c r="B72" s="298" t="s">
        <v>155</v>
      </c>
      <c r="C72" s="178" t="s">
        <v>215</v>
      </c>
      <c r="D72" s="288">
        <v>2535</v>
      </c>
      <c r="E72" s="340"/>
      <c r="F72" s="2"/>
      <c r="G72" s="233"/>
      <c r="H72" s="234"/>
      <c r="I72" s="235"/>
      <c r="J72" s="154"/>
      <c r="K72" s="2"/>
      <c r="L72" s="233"/>
      <c r="M72" s="234"/>
      <c r="N72" s="235"/>
      <c r="O72" s="154"/>
      <c r="P72" s="72"/>
      <c r="Q72" s="305" t="s">
        <v>156</v>
      </c>
      <c r="R72" s="148"/>
      <c r="S72" s="301">
        <v>600</v>
      </c>
      <c r="T72" s="299"/>
      <c r="V72" s="310"/>
      <c r="W72" s="167"/>
      <c r="X72" s="303"/>
      <c r="Y72" s="335"/>
    </row>
    <row r="73" spans="1:25" s="145" customFormat="1" ht="33" customHeight="1">
      <c r="A73" s="146"/>
      <c r="B73" s="310" t="s">
        <v>136</v>
      </c>
      <c r="C73" s="178" t="s">
        <v>215</v>
      </c>
      <c r="D73" s="288">
        <v>2115</v>
      </c>
      <c r="E73" s="299"/>
      <c r="F73" s="2"/>
      <c r="G73" s="222"/>
      <c r="H73" s="197"/>
      <c r="I73" s="217"/>
      <c r="J73" s="154"/>
      <c r="K73" s="2"/>
      <c r="L73" s="231"/>
      <c r="M73" s="202"/>
      <c r="N73" s="217"/>
      <c r="O73" s="154"/>
      <c r="P73" s="72"/>
      <c r="Q73" s="313" t="s">
        <v>44</v>
      </c>
      <c r="R73" s="167"/>
      <c r="S73" s="303">
        <v>150</v>
      </c>
      <c r="T73" s="299"/>
      <c r="V73" s="173"/>
      <c r="W73" s="167"/>
      <c r="X73" s="168"/>
      <c r="Y73" s="154"/>
    </row>
    <row r="74" spans="1:25" s="145" customFormat="1" ht="33" customHeight="1">
      <c r="A74" s="146"/>
      <c r="B74" s="298" t="s">
        <v>77</v>
      </c>
      <c r="C74" s="178" t="s">
        <v>215</v>
      </c>
      <c r="D74" s="288">
        <v>835</v>
      </c>
      <c r="E74" s="299"/>
      <c r="F74" s="2"/>
      <c r="G74" s="229"/>
      <c r="H74" s="197"/>
      <c r="I74" s="217"/>
      <c r="J74" s="154"/>
      <c r="K74" s="2"/>
      <c r="L74" s="237"/>
      <c r="M74" s="202"/>
      <c r="N74" s="217"/>
      <c r="O74" s="154"/>
      <c r="P74" s="72"/>
      <c r="Q74" s="313"/>
      <c r="R74" s="167"/>
      <c r="S74" s="303"/>
      <c r="T74" s="154"/>
      <c r="V74" s="208"/>
      <c r="W74" s="211"/>
      <c r="X74" s="164"/>
      <c r="Y74" s="154"/>
    </row>
    <row r="75" spans="1:25" s="145" customFormat="1" ht="33" customHeight="1">
      <c r="A75" s="146"/>
      <c r="B75" s="317" t="s">
        <v>42</v>
      </c>
      <c r="C75" s="184" t="s">
        <v>221</v>
      </c>
      <c r="D75" s="288">
        <v>895</v>
      </c>
      <c r="E75" s="299"/>
      <c r="F75" s="2"/>
      <c r="G75" s="222"/>
      <c r="H75" s="197"/>
      <c r="I75" s="217"/>
      <c r="J75" s="154"/>
      <c r="K75" s="2"/>
      <c r="L75" s="231"/>
      <c r="M75" s="202"/>
      <c r="N75" s="217"/>
      <c r="O75" s="154"/>
      <c r="P75" s="72"/>
      <c r="Q75" s="208"/>
      <c r="R75" s="238"/>
      <c r="S75" s="236"/>
      <c r="T75" s="154"/>
      <c r="U75" s="2"/>
      <c r="V75" s="237"/>
      <c r="W75" s="238"/>
      <c r="X75" s="236"/>
      <c r="Y75" s="154"/>
    </row>
    <row r="76" spans="1:25" s="145" customFormat="1" ht="33" customHeight="1">
      <c r="A76" s="146"/>
      <c r="B76" s="334" t="s">
        <v>118</v>
      </c>
      <c r="C76" s="184" t="s">
        <v>217</v>
      </c>
      <c r="D76" s="288">
        <v>1965</v>
      </c>
      <c r="E76" s="299"/>
      <c r="F76" s="2"/>
      <c r="G76" s="229"/>
      <c r="H76" s="211"/>
      <c r="I76" s="236"/>
      <c r="J76" s="154"/>
      <c r="K76" s="2"/>
      <c r="L76" s="237"/>
      <c r="M76" s="238"/>
      <c r="N76" s="236"/>
      <c r="O76" s="154"/>
      <c r="P76" s="348"/>
      <c r="Q76" s="240"/>
      <c r="R76" s="238"/>
      <c r="S76" s="236"/>
      <c r="T76" s="154"/>
      <c r="U76" s="2"/>
      <c r="V76" s="237"/>
      <c r="W76" s="238"/>
      <c r="X76" s="236"/>
      <c r="Y76" s="154"/>
    </row>
    <row r="77" spans="1:25" s="145" customFormat="1" ht="33" customHeight="1">
      <c r="A77" s="146"/>
      <c r="B77" s="304" t="s">
        <v>154</v>
      </c>
      <c r="C77" s="184" t="s">
        <v>221</v>
      </c>
      <c r="D77" s="288">
        <v>1365</v>
      </c>
      <c r="E77" s="318"/>
      <c r="F77" s="2"/>
      <c r="G77" s="222"/>
      <c r="H77" s="197"/>
      <c r="I77" s="217"/>
      <c r="J77" s="154"/>
      <c r="K77" s="2"/>
      <c r="L77" s="231"/>
      <c r="M77" s="202"/>
      <c r="N77" s="217"/>
      <c r="O77" s="154"/>
      <c r="P77" s="348"/>
      <c r="Q77" s="209"/>
      <c r="R77" s="216"/>
      <c r="S77" s="210"/>
      <c r="T77" s="166"/>
      <c r="U77" s="2"/>
      <c r="V77" s="237"/>
      <c r="W77" s="238"/>
      <c r="X77" s="236"/>
      <c r="Y77" s="154"/>
    </row>
    <row r="78" spans="1:25" s="145" customFormat="1" ht="33" customHeight="1">
      <c r="A78" s="146"/>
      <c r="B78" s="212"/>
      <c r="C78" s="227"/>
      <c r="D78" s="214"/>
      <c r="E78" s="194"/>
      <c r="F78" s="2"/>
      <c r="G78" s="223"/>
      <c r="H78" s="216"/>
      <c r="I78" s="220"/>
      <c r="J78" s="166"/>
      <c r="K78" s="2"/>
      <c r="L78" s="239"/>
      <c r="M78" s="224"/>
      <c r="N78" s="220"/>
      <c r="O78" s="166"/>
      <c r="P78" s="348"/>
      <c r="Q78" s="241"/>
      <c r="R78" s="219"/>
      <c r="S78" s="242"/>
      <c r="T78" s="154"/>
      <c r="U78" s="2"/>
      <c r="V78" s="239"/>
      <c r="W78" s="224"/>
      <c r="X78" s="220"/>
      <c r="Y78" s="166"/>
    </row>
    <row r="79" spans="1:25" s="145" customFormat="1" ht="33" customHeight="1">
      <c r="A79" s="146"/>
      <c r="B79" s="424" t="s">
        <v>18</v>
      </c>
      <c r="C79" s="425"/>
      <c r="D79" s="324">
        <f>SUM(D72:D77)</f>
        <v>9710</v>
      </c>
      <c r="E79" s="327">
        <f>SUM(E72:E77)</f>
        <v>0</v>
      </c>
      <c r="F79" s="170"/>
      <c r="G79" s="426"/>
      <c r="H79" s="427"/>
      <c r="I79" s="175"/>
      <c r="J79" s="172"/>
      <c r="K79" s="170"/>
      <c r="L79" s="426"/>
      <c r="M79" s="427"/>
      <c r="N79" s="175"/>
      <c r="O79" s="177"/>
      <c r="P79" s="348"/>
      <c r="Q79" s="426" t="s">
        <v>18</v>
      </c>
      <c r="R79" s="427"/>
      <c r="S79" s="325">
        <f>SUM(S72:S73)</f>
        <v>750</v>
      </c>
      <c r="T79" s="327">
        <f>SUM(T72:T73)</f>
        <v>0</v>
      </c>
      <c r="U79" s="170"/>
      <c r="V79" s="426" t="s">
        <v>18</v>
      </c>
      <c r="W79" s="427"/>
      <c r="X79" s="325"/>
      <c r="Y79" s="327"/>
    </row>
    <row r="80" spans="1:26" s="170" customFormat="1" ht="33" customHeight="1">
      <c r="A80" s="146"/>
      <c r="B80" s="411" t="s">
        <v>91</v>
      </c>
      <c r="C80" s="412"/>
      <c r="D80" s="412"/>
      <c r="E80" s="413"/>
      <c r="F80" s="145"/>
      <c r="G80" s="435"/>
      <c r="H80" s="436"/>
      <c r="I80" s="436"/>
      <c r="J80" s="443"/>
      <c r="K80" s="145"/>
      <c r="L80" s="435"/>
      <c r="M80" s="436"/>
      <c r="N80" s="436"/>
      <c r="O80" s="443"/>
      <c r="P80" s="347"/>
      <c r="Q80" s="411" t="s">
        <v>91</v>
      </c>
      <c r="R80" s="412"/>
      <c r="S80" s="433"/>
      <c r="T80" s="434"/>
      <c r="U80" s="145"/>
      <c r="V80" s="411" t="s">
        <v>91</v>
      </c>
      <c r="W80" s="412"/>
      <c r="X80" s="433"/>
      <c r="Y80" s="434"/>
      <c r="Z80" s="261"/>
    </row>
    <row r="81" spans="1:25" s="145" customFormat="1" ht="33" customHeight="1">
      <c r="A81" s="144"/>
      <c r="B81" s="298" t="s">
        <v>45</v>
      </c>
      <c r="C81" s="185" t="s">
        <v>221</v>
      </c>
      <c r="D81" s="288">
        <v>1275</v>
      </c>
      <c r="E81" s="340"/>
      <c r="F81" s="2"/>
      <c r="G81" s="222"/>
      <c r="H81" s="197"/>
      <c r="I81" s="217"/>
      <c r="J81" s="154"/>
      <c r="K81" s="2"/>
      <c r="L81" s="231"/>
      <c r="M81" s="202"/>
      <c r="N81" s="217"/>
      <c r="O81" s="154"/>
      <c r="P81" s="72"/>
      <c r="Q81" s="298" t="s">
        <v>45</v>
      </c>
      <c r="R81" s="156"/>
      <c r="S81" s="302">
        <v>200</v>
      </c>
      <c r="T81" s="299"/>
      <c r="V81" s="298"/>
      <c r="W81" s="178"/>
      <c r="X81" s="302"/>
      <c r="Y81" s="335"/>
    </row>
    <row r="82" spans="1:25" s="145" customFormat="1" ht="33" customHeight="1">
      <c r="A82" s="146"/>
      <c r="B82" s="313" t="s">
        <v>46</v>
      </c>
      <c r="C82" s="184" t="s">
        <v>221</v>
      </c>
      <c r="D82" s="288">
        <v>2045</v>
      </c>
      <c r="E82" s="299"/>
      <c r="G82" s="229"/>
      <c r="H82" s="211"/>
      <c r="I82" s="236"/>
      <c r="J82" s="154"/>
      <c r="L82" s="229"/>
      <c r="M82" s="211"/>
      <c r="N82" s="236"/>
      <c r="O82" s="154"/>
      <c r="P82" s="72"/>
      <c r="Q82" s="313" t="s">
        <v>46</v>
      </c>
      <c r="R82" s="167"/>
      <c r="S82" s="303">
        <v>180</v>
      </c>
      <c r="T82" s="299"/>
      <c r="V82" s="237"/>
      <c r="W82" s="238"/>
      <c r="X82" s="236"/>
      <c r="Y82" s="154"/>
    </row>
    <row r="83" spans="1:25" s="145" customFormat="1" ht="33" customHeight="1">
      <c r="A83" s="146"/>
      <c r="B83" s="313" t="s">
        <v>120</v>
      </c>
      <c r="C83" s="178" t="s">
        <v>223</v>
      </c>
      <c r="D83" s="288">
        <v>580</v>
      </c>
      <c r="E83" s="299"/>
      <c r="F83" s="2"/>
      <c r="G83" s="229"/>
      <c r="H83" s="211"/>
      <c r="I83" s="236"/>
      <c r="J83" s="154"/>
      <c r="K83" s="2"/>
      <c r="L83" s="237"/>
      <c r="M83" s="238"/>
      <c r="N83" s="236"/>
      <c r="O83" s="154"/>
      <c r="P83" s="348"/>
      <c r="Q83" s="237"/>
      <c r="R83" s="238"/>
      <c r="S83" s="236"/>
      <c r="T83" s="154"/>
      <c r="U83" s="2"/>
      <c r="V83" s="237"/>
      <c r="W83" s="238"/>
      <c r="X83" s="236"/>
      <c r="Y83" s="154"/>
    </row>
    <row r="84" spans="1:25" s="145" customFormat="1" ht="33" customHeight="1">
      <c r="A84" s="146"/>
      <c r="B84" s="298" t="s">
        <v>157</v>
      </c>
      <c r="C84" s="178" t="s">
        <v>216</v>
      </c>
      <c r="D84" s="288">
        <v>1975</v>
      </c>
      <c r="E84" s="299"/>
      <c r="F84" s="2"/>
      <c r="G84" s="222"/>
      <c r="H84" s="197"/>
      <c r="I84" s="217"/>
      <c r="J84" s="154"/>
      <c r="K84" s="2"/>
      <c r="L84" s="231"/>
      <c r="M84" s="202"/>
      <c r="N84" s="217"/>
      <c r="O84" s="154"/>
      <c r="P84" s="348"/>
      <c r="Q84" s="231"/>
      <c r="R84" s="202"/>
      <c r="S84" s="217"/>
      <c r="T84" s="154"/>
      <c r="V84" s="231"/>
      <c r="W84" s="202"/>
      <c r="X84" s="217"/>
      <c r="Y84" s="154"/>
    </row>
    <row r="85" spans="1:25" s="145" customFormat="1" ht="33" customHeight="1">
      <c r="A85" s="146"/>
      <c r="B85" s="298" t="s">
        <v>273</v>
      </c>
      <c r="C85" s="178" t="s">
        <v>216</v>
      </c>
      <c r="D85" s="288">
        <v>3075</v>
      </c>
      <c r="E85" s="299"/>
      <c r="F85" s="2"/>
      <c r="G85" s="222"/>
      <c r="H85" s="197"/>
      <c r="I85" s="217"/>
      <c r="J85" s="154"/>
      <c r="K85" s="2"/>
      <c r="L85" s="231"/>
      <c r="M85" s="202"/>
      <c r="N85" s="217"/>
      <c r="O85" s="154"/>
      <c r="P85" s="348"/>
      <c r="Q85" s="231"/>
      <c r="R85" s="202"/>
      <c r="S85" s="217"/>
      <c r="T85" s="154"/>
      <c r="V85" s="222"/>
      <c r="W85" s="202"/>
      <c r="X85" s="207"/>
      <c r="Y85" s="154"/>
    </row>
    <row r="86" spans="1:25" s="145" customFormat="1" ht="33" customHeight="1">
      <c r="A86" s="146"/>
      <c r="B86" s="212"/>
      <c r="C86" s="227"/>
      <c r="D86" s="214"/>
      <c r="E86" s="194"/>
      <c r="F86" s="2"/>
      <c r="G86" s="225"/>
      <c r="H86" s="213"/>
      <c r="I86" s="221"/>
      <c r="J86" s="194"/>
      <c r="K86" s="2"/>
      <c r="L86" s="243"/>
      <c r="M86" s="226"/>
      <c r="N86" s="221"/>
      <c r="O86" s="194"/>
      <c r="P86" s="348"/>
      <c r="Q86" s="243"/>
      <c r="R86" s="226"/>
      <c r="S86" s="221"/>
      <c r="T86" s="194"/>
      <c r="V86" s="225"/>
      <c r="W86" s="226"/>
      <c r="X86" s="214"/>
      <c r="Y86" s="194"/>
    </row>
    <row r="87" spans="1:25" s="145" customFormat="1" ht="33" customHeight="1">
      <c r="A87" s="146"/>
      <c r="B87" s="424" t="s">
        <v>18</v>
      </c>
      <c r="C87" s="425"/>
      <c r="D87" s="324">
        <f>SUM(D81:D85)</f>
        <v>8950</v>
      </c>
      <c r="E87" s="327">
        <f>IF(COUNT(E81:E85)=0,"",SUM(E81:E85))</f>
      </c>
      <c r="F87" s="170"/>
      <c r="G87" s="426"/>
      <c r="H87" s="427"/>
      <c r="I87" s="175"/>
      <c r="J87" s="177"/>
      <c r="K87" s="170"/>
      <c r="L87" s="426"/>
      <c r="M87" s="427"/>
      <c r="N87" s="175"/>
      <c r="O87" s="177"/>
      <c r="P87" s="348"/>
      <c r="Q87" s="426" t="s">
        <v>18</v>
      </c>
      <c r="R87" s="427"/>
      <c r="S87" s="325">
        <f>SUM(S81:S82)</f>
        <v>380</v>
      </c>
      <c r="T87" s="327">
        <f>SUM(T81:T82)</f>
        <v>0</v>
      </c>
      <c r="U87" s="170"/>
      <c r="V87" s="426" t="s">
        <v>18</v>
      </c>
      <c r="W87" s="427"/>
      <c r="X87" s="325"/>
      <c r="Y87" s="327"/>
    </row>
    <row r="88" spans="1:26" s="170" customFormat="1" ht="33" customHeight="1">
      <c r="A88" s="146"/>
      <c r="B88" s="411" t="s">
        <v>92</v>
      </c>
      <c r="C88" s="412"/>
      <c r="D88" s="412"/>
      <c r="E88" s="413"/>
      <c r="F88" s="145"/>
      <c r="G88" s="435"/>
      <c r="H88" s="436"/>
      <c r="I88" s="436"/>
      <c r="J88" s="443"/>
      <c r="K88" s="145"/>
      <c r="L88" s="435"/>
      <c r="M88" s="436"/>
      <c r="N88" s="436"/>
      <c r="O88" s="443"/>
      <c r="P88" s="347"/>
      <c r="Q88" s="435"/>
      <c r="R88" s="436"/>
      <c r="S88" s="437"/>
      <c r="T88" s="438"/>
      <c r="U88" s="145"/>
      <c r="V88" s="435"/>
      <c r="W88" s="436"/>
      <c r="X88" s="437"/>
      <c r="Y88" s="438"/>
      <c r="Z88" s="261"/>
    </row>
    <row r="89" spans="1:25" s="145" customFormat="1" ht="33" customHeight="1">
      <c r="A89" s="144"/>
      <c r="B89" s="298" t="s">
        <v>48</v>
      </c>
      <c r="C89" s="178" t="s">
        <v>216</v>
      </c>
      <c r="D89" s="288">
        <v>2295</v>
      </c>
      <c r="E89" s="340"/>
      <c r="G89" s="187"/>
      <c r="H89" s="232"/>
      <c r="I89" s="188"/>
      <c r="J89" s="154"/>
      <c r="L89" s="246"/>
      <c r="M89" s="234"/>
      <c r="N89" s="235"/>
      <c r="O89" s="154"/>
      <c r="P89" s="72"/>
      <c r="Q89" s="187"/>
      <c r="R89" s="232"/>
      <c r="S89" s="188"/>
      <c r="T89" s="154"/>
      <c r="V89" s="189"/>
      <c r="W89" s="149"/>
      <c r="X89" s="260"/>
      <c r="Y89" s="154"/>
    </row>
    <row r="90" spans="1:25" s="145" customFormat="1" ht="33" customHeight="1">
      <c r="A90" s="146"/>
      <c r="B90" s="298" t="s">
        <v>49</v>
      </c>
      <c r="C90" s="178" t="s">
        <v>216</v>
      </c>
      <c r="D90" s="288">
        <v>2315</v>
      </c>
      <c r="E90" s="299"/>
      <c r="G90" s="190"/>
      <c r="H90" s="197"/>
      <c r="I90" s="244"/>
      <c r="J90" s="154"/>
      <c r="L90" s="222"/>
      <c r="M90" s="197"/>
      <c r="N90" s="207"/>
      <c r="O90" s="154"/>
      <c r="P90" s="72"/>
      <c r="Q90" s="190"/>
      <c r="R90" s="197"/>
      <c r="S90" s="244"/>
      <c r="T90" s="154"/>
      <c r="V90" s="190"/>
      <c r="W90" s="197"/>
      <c r="X90" s="207"/>
      <c r="Y90" s="154"/>
    </row>
    <row r="91" spans="1:25" s="145" customFormat="1" ht="33" customHeight="1">
      <c r="A91" s="146"/>
      <c r="B91" s="298" t="s">
        <v>50</v>
      </c>
      <c r="C91" s="178" t="s">
        <v>216</v>
      </c>
      <c r="D91" s="288">
        <v>1880</v>
      </c>
      <c r="E91" s="299"/>
      <c r="G91" s="190"/>
      <c r="H91" s="197"/>
      <c r="I91" s="244"/>
      <c r="J91" s="154"/>
      <c r="L91" s="222"/>
      <c r="M91" s="197"/>
      <c r="N91" s="217"/>
      <c r="O91" s="154"/>
      <c r="P91" s="72"/>
      <c r="Q91" s="190"/>
      <c r="R91" s="202"/>
      <c r="S91" s="244"/>
      <c r="T91" s="154"/>
      <c r="V91" s="190"/>
      <c r="W91" s="197"/>
      <c r="X91" s="207"/>
      <c r="Y91" s="154"/>
    </row>
    <row r="92" spans="1:25" s="145" customFormat="1" ht="33" customHeight="1">
      <c r="A92" s="146"/>
      <c r="B92" s="212"/>
      <c r="C92" s="227"/>
      <c r="D92" s="214"/>
      <c r="E92" s="194"/>
      <c r="G92" s="195"/>
      <c r="H92" s="213"/>
      <c r="I92" s="245"/>
      <c r="J92" s="194"/>
      <c r="L92" s="225"/>
      <c r="M92" s="213"/>
      <c r="N92" s="221"/>
      <c r="O92" s="194"/>
      <c r="P92" s="72"/>
      <c r="Q92" s="195"/>
      <c r="R92" s="226"/>
      <c r="S92" s="245"/>
      <c r="T92" s="194"/>
      <c r="V92" s="195"/>
      <c r="W92" s="213"/>
      <c r="X92" s="214"/>
      <c r="Y92" s="194"/>
    </row>
    <row r="93" spans="1:25" s="145" customFormat="1" ht="33" customHeight="1">
      <c r="A93" s="146"/>
      <c r="B93" s="424" t="s">
        <v>18</v>
      </c>
      <c r="C93" s="425"/>
      <c r="D93" s="324">
        <f>SUM(D89:D91)</f>
        <v>6490</v>
      </c>
      <c r="E93" s="327">
        <f>IF(COUNT(E89:E91)=0,"",SUM(E89:E91))</f>
      </c>
      <c r="F93" s="170"/>
      <c r="G93" s="426"/>
      <c r="H93" s="427"/>
      <c r="I93" s="175"/>
      <c r="J93" s="172"/>
      <c r="K93" s="170"/>
      <c r="L93" s="426"/>
      <c r="M93" s="427"/>
      <c r="N93" s="175"/>
      <c r="O93" s="172"/>
      <c r="P93" s="72"/>
      <c r="Q93" s="426"/>
      <c r="R93" s="427"/>
      <c r="S93" s="175"/>
      <c r="T93" s="172"/>
      <c r="U93" s="170"/>
      <c r="V93" s="426" t="s">
        <v>18</v>
      </c>
      <c r="W93" s="427"/>
      <c r="X93" s="171"/>
      <c r="Y93" s="172"/>
    </row>
    <row r="94" spans="1:26" s="170" customFormat="1" ht="33" customHeight="1">
      <c r="A94" s="146"/>
      <c r="B94" s="411" t="s">
        <v>93</v>
      </c>
      <c r="C94" s="412"/>
      <c r="D94" s="412"/>
      <c r="E94" s="413"/>
      <c r="F94" s="145"/>
      <c r="G94" s="435"/>
      <c r="H94" s="436"/>
      <c r="I94" s="436"/>
      <c r="J94" s="443"/>
      <c r="K94" s="145"/>
      <c r="L94" s="435"/>
      <c r="M94" s="436"/>
      <c r="N94" s="436"/>
      <c r="O94" s="443"/>
      <c r="P94" s="347"/>
      <c r="Q94" s="435"/>
      <c r="R94" s="436"/>
      <c r="S94" s="437"/>
      <c r="T94" s="438"/>
      <c r="U94" s="145"/>
      <c r="V94" s="435"/>
      <c r="W94" s="436"/>
      <c r="X94" s="437"/>
      <c r="Y94" s="438"/>
      <c r="Z94" s="261"/>
    </row>
    <row r="95" spans="1:25" s="145" customFormat="1" ht="33" customHeight="1">
      <c r="A95" s="144"/>
      <c r="B95" s="298" t="s">
        <v>121</v>
      </c>
      <c r="C95" s="178" t="s">
        <v>222</v>
      </c>
      <c r="D95" s="288">
        <v>1770</v>
      </c>
      <c r="E95" s="340"/>
      <c r="F95" s="2"/>
      <c r="G95" s="187"/>
      <c r="H95" s="232"/>
      <c r="I95" s="235"/>
      <c r="J95" s="154"/>
      <c r="K95" s="2"/>
      <c r="L95" s="233"/>
      <c r="M95" s="234"/>
      <c r="N95" s="235"/>
      <c r="O95" s="154"/>
      <c r="P95" s="72"/>
      <c r="Q95" s="233"/>
      <c r="R95" s="234"/>
      <c r="S95" s="235"/>
      <c r="T95" s="154"/>
      <c r="V95" s="147"/>
      <c r="W95" s="149"/>
      <c r="X95" s="151"/>
      <c r="Y95" s="154"/>
    </row>
    <row r="96" spans="1:25" s="145" customFormat="1" ht="33" customHeight="1">
      <c r="A96" s="146"/>
      <c r="B96" s="190"/>
      <c r="C96" s="197"/>
      <c r="D96" s="207"/>
      <c r="E96" s="154"/>
      <c r="G96" s="190"/>
      <c r="H96" s="197"/>
      <c r="I96" s="244"/>
      <c r="J96" s="154"/>
      <c r="L96" s="190"/>
      <c r="M96" s="197"/>
      <c r="N96" s="244"/>
      <c r="O96" s="154"/>
      <c r="P96" s="348"/>
      <c r="Q96" s="190"/>
      <c r="R96" s="197"/>
      <c r="S96" s="244"/>
      <c r="T96" s="154"/>
      <c r="V96" s="190"/>
      <c r="W96" s="197"/>
      <c r="X96" s="207"/>
      <c r="Y96" s="154"/>
    </row>
    <row r="97" spans="1:25" s="145" customFormat="1" ht="33" customHeight="1">
      <c r="A97" s="146"/>
      <c r="B97" s="424" t="s">
        <v>18</v>
      </c>
      <c r="C97" s="425"/>
      <c r="D97" s="324">
        <f>SUM(D95)</f>
        <v>1770</v>
      </c>
      <c r="E97" s="327">
        <f>SUM(E95)</f>
        <v>0</v>
      </c>
      <c r="F97" s="170"/>
      <c r="G97" s="426"/>
      <c r="H97" s="427"/>
      <c r="I97" s="175"/>
      <c r="J97" s="177"/>
      <c r="K97" s="170"/>
      <c r="L97" s="426"/>
      <c r="M97" s="427"/>
      <c r="N97" s="175"/>
      <c r="O97" s="177"/>
      <c r="P97" s="72"/>
      <c r="Q97" s="426"/>
      <c r="R97" s="427"/>
      <c r="S97" s="175"/>
      <c r="T97" s="177"/>
      <c r="U97" s="170"/>
      <c r="V97" s="426" t="s">
        <v>18</v>
      </c>
      <c r="W97" s="427"/>
      <c r="X97" s="171"/>
      <c r="Y97" s="172"/>
    </row>
    <row r="98" spans="1:26" s="170" customFormat="1" ht="33" customHeight="1">
      <c r="A98" s="146"/>
      <c r="B98" s="411" t="s">
        <v>94</v>
      </c>
      <c r="C98" s="412"/>
      <c r="D98" s="412"/>
      <c r="E98" s="413"/>
      <c r="F98" s="145"/>
      <c r="G98" s="435"/>
      <c r="H98" s="436"/>
      <c r="I98" s="436"/>
      <c r="J98" s="443"/>
      <c r="K98" s="145"/>
      <c r="L98" s="435"/>
      <c r="M98" s="436"/>
      <c r="N98" s="436"/>
      <c r="O98" s="443"/>
      <c r="P98" s="347"/>
      <c r="Q98" s="411" t="s">
        <v>94</v>
      </c>
      <c r="R98" s="412"/>
      <c r="S98" s="433"/>
      <c r="T98" s="434"/>
      <c r="U98" s="145"/>
      <c r="V98" s="411" t="s">
        <v>94</v>
      </c>
      <c r="W98" s="412"/>
      <c r="X98" s="433"/>
      <c r="Y98" s="434"/>
      <c r="Z98" s="261"/>
    </row>
    <row r="99" spans="1:25" s="145" customFormat="1" ht="33" customHeight="1">
      <c r="A99" s="144"/>
      <c r="B99" s="298" t="s">
        <v>52</v>
      </c>
      <c r="C99" s="259" t="s">
        <v>221</v>
      </c>
      <c r="D99" s="288">
        <v>1990</v>
      </c>
      <c r="E99" s="340"/>
      <c r="F99" s="2"/>
      <c r="G99" s="222"/>
      <c r="H99" s="197"/>
      <c r="I99" s="217"/>
      <c r="J99" s="154"/>
      <c r="K99" s="2"/>
      <c r="L99" s="231"/>
      <c r="M99" s="202"/>
      <c r="N99" s="217"/>
      <c r="O99" s="154"/>
      <c r="P99" s="72"/>
      <c r="Q99" s="298" t="s">
        <v>53</v>
      </c>
      <c r="R99" s="156"/>
      <c r="S99" s="302">
        <v>825</v>
      </c>
      <c r="T99" s="299"/>
      <c r="V99" s="298"/>
      <c r="W99" s="178"/>
      <c r="X99" s="302"/>
      <c r="Y99" s="335"/>
    </row>
    <row r="100" spans="1:25" s="145" customFormat="1" ht="33" customHeight="1">
      <c r="A100" s="146"/>
      <c r="B100" s="298" t="s">
        <v>78</v>
      </c>
      <c r="C100" s="259" t="s">
        <v>215</v>
      </c>
      <c r="D100" s="288">
        <v>1740</v>
      </c>
      <c r="E100" s="299"/>
      <c r="G100" s="222"/>
      <c r="H100" s="197"/>
      <c r="I100" s="207"/>
      <c r="J100" s="154"/>
      <c r="L100" s="222"/>
      <c r="M100" s="197"/>
      <c r="N100" s="207"/>
      <c r="O100" s="154"/>
      <c r="P100" s="72"/>
      <c r="Q100" s="196"/>
      <c r="R100" s="197"/>
      <c r="S100" s="207"/>
      <c r="T100" s="154"/>
      <c r="V100" s="150"/>
      <c r="W100" s="160"/>
      <c r="X100" s="155"/>
      <c r="Y100" s="154"/>
    </row>
    <row r="101" spans="1:25" s="145" customFormat="1" ht="33" customHeight="1">
      <c r="A101" s="146"/>
      <c r="B101" s="317"/>
      <c r="C101" s="259"/>
      <c r="D101" s="288"/>
      <c r="E101" s="341"/>
      <c r="F101" s="2"/>
      <c r="G101" s="215"/>
      <c r="H101" s="216"/>
      <c r="I101" s="220"/>
      <c r="J101" s="166"/>
      <c r="K101" s="2"/>
      <c r="L101" s="247"/>
      <c r="M101" s="224"/>
      <c r="N101" s="248"/>
      <c r="O101" s="166"/>
      <c r="P101" s="72"/>
      <c r="Q101" s="215"/>
      <c r="R101" s="216"/>
      <c r="S101" s="210"/>
      <c r="T101" s="166"/>
      <c r="V101" s="298" t="s">
        <v>238</v>
      </c>
      <c r="W101" s="259" t="s">
        <v>239</v>
      </c>
      <c r="X101" s="302">
        <v>1385</v>
      </c>
      <c r="Y101" s="299"/>
    </row>
    <row r="102" spans="1:25" s="145" customFormat="1" ht="33" customHeight="1">
      <c r="A102" s="146"/>
      <c r="B102" s="212"/>
      <c r="C102" s="213"/>
      <c r="D102" s="214"/>
      <c r="E102" s="194"/>
      <c r="F102" s="2"/>
      <c r="G102" s="195"/>
      <c r="H102" s="213"/>
      <c r="I102" s="221"/>
      <c r="J102" s="194"/>
      <c r="K102" s="2"/>
      <c r="L102" s="249"/>
      <c r="M102" s="226"/>
      <c r="N102" s="250"/>
      <c r="O102" s="194"/>
      <c r="P102" s="72"/>
      <c r="Q102" s="195"/>
      <c r="R102" s="213"/>
      <c r="S102" s="214"/>
      <c r="T102" s="194"/>
      <c r="V102" s="195"/>
      <c r="W102" s="213"/>
      <c r="X102" s="214"/>
      <c r="Y102" s="194"/>
    </row>
    <row r="103" spans="1:25" s="145" customFormat="1" ht="33" customHeight="1">
      <c r="A103" s="146"/>
      <c r="B103" s="424" t="s">
        <v>18</v>
      </c>
      <c r="C103" s="425"/>
      <c r="D103" s="324">
        <f>SUM(D99:D101)</f>
        <v>3730</v>
      </c>
      <c r="E103" s="327">
        <f>IF(COUNT(E99:E101)=0,"",SUM(E99:E101))</f>
      </c>
      <c r="F103" s="170"/>
      <c r="G103" s="426"/>
      <c r="H103" s="427"/>
      <c r="I103" s="175"/>
      <c r="J103" s="172"/>
      <c r="K103" s="170"/>
      <c r="L103" s="426"/>
      <c r="M103" s="427"/>
      <c r="N103" s="175"/>
      <c r="O103" s="177"/>
      <c r="P103" s="72"/>
      <c r="Q103" s="426" t="s">
        <v>18</v>
      </c>
      <c r="R103" s="427"/>
      <c r="S103" s="325">
        <f>IF(COUNT(S99)=0,"",SUM(S99))</f>
        <v>825</v>
      </c>
      <c r="T103" s="327">
        <f>SUM(T99)</f>
        <v>0</v>
      </c>
      <c r="U103" s="170"/>
      <c r="V103" s="426" t="s">
        <v>18</v>
      </c>
      <c r="W103" s="427"/>
      <c r="X103" s="325">
        <f>SUM(X101)</f>
        <v>1385</v>
      </c>
      <c r="Y103" s="327">
        <f>SUM(Y101)</f>
        <v>0</v>
      </c>
    </row>
    <row r="104" spans="1:26" s="170" customFormat="1" ht="33" customHeight="1">
      <c r="A104" s="146"/>
      <c r="B104" s="411" t="s">
        <v>95</v>
      </c>
      <c r="C104" s="412"/>
      <c r="D104" s="412"/>
      <c r="E104" s="413"/>
      <c r="F104" s="145"/>
      <c r="G104" s="411" t="s">
        <v>95</v>
      </c>
      <c r="H104" s="412"/>
      <c r="I104" s="412"/>
      <c r="J104" s="413"/>
      <c r="K104" s="145"/>
      <c r="L104" s="435"/>
      <c r="M104" s="436"/>
      <c r="N104" s="436"/>
      <c r="O104" s="443"/>
      <c r="P104" s="347"/>
      <c r="Q104" s="411" t="s">
        <v>95</v>
      </c>
      <c r="R104" s="412"/>
      <c r="S104" s="433"/>
      <c r="T104" s="434"/>
      <c r="U104" s="145"/>
      <c r="V104" s="411" t="s">
        <v>95</v>
      </c>
      <c r="W104" s="412"/>
      <c r="X104" s="433"/>
      <c r="Y104" s="434"/>
      <c r="Z104" s="261"/>
    </row>
    <row r="105" spans="1:25" s="145" customFormat="1" ht="33" customHeight="1">
      <c r="A105" s="144"/>
      <c r="B105" s="298" t="s">
        <v>55</v>
      </c>
      <c r="C105" s="156"/>
      <c r="D105" s="288">
        <v>1850</v>
      </c>
      <c r="E105" s="340"/>
      <c r="G105" s="305" t="s">
        <v>55</v>
      </c>
      <c r="H105" s="333" t="s">
        <v>188</v>
      </c>
      <c r="I105" s="301">
        <v>380</v>
      </c>
      <c r="J105" s="350"/>
      <c r="L105" s="253"/>
      <c r="M105" s="232"/>
      <c r="N105" s="188"/>
      <c r="O105" s="154"/>
      <c r="P105" s="72"/>
      <c r="Q105" s="310" t="s">
        <v>132</v>
      </c>
      <c r="R105" s="331" t="s">
        <v>212</v>
      </c>
      <c r="S105" s="307">
        <v>925</v>
      </c>
      <c r="T105" s="299"/>
      <c r="V105" s="313" t="s">
        <v>133</v>
      </c>
      <c r="W105" s="332" t="s">
        <v>218</v>
      </c>
      <c r="X105" s="303">
        <v>1225</v>
      </c>
      <c r="Y105" s="299"/>
    </row>
    <row r="106" spans="1:25" s="145" customFormat="1" ht="33" customHeight="1">
      <c r="A106" s="146"/>
      <c r="B106" s="298" t="s">
        <v>56</v>
      </c>
      <c r="C106" s="156"/>
      <c r="D106" s="288">
        <v>2060</v>
      </c>
      <c r="E106" s="299"/>
      <c r="G106" s="313" t="s">
        <v>56</v>
      </c>
      <c r="H106" s="332" t="s">
        <v>187</v>
      </c>
      <c r="I106" s="303">
        <v>475</v>
      </c>
      <c r="J106" s="299"/>
      <c r="L106" s="222"/>
      <c r="M106" s="197"/>
      <c r="N106" s="207"/>
      <c r="O106" s="154"/>
      <c r="P106" s="72"/>
      <c r="Q106" s="356" t="s">
        <v>247</v>
      </c>
      <c r="R106" s="357"/>
      <c r="S106" s="155"/>
      <c r="T106" s="154"/>
      <c r="V106" s="229"/>
      <c r="W106" s="211"/>
      <c r="X106" s="164"/>
      <c r="Y106" s="154"/>
    </row>
    <row r="107" spans="1:25" s="145" customFormat="1" ht="33" customHeight="1">
      <c r="A107" s="146"/>
      <c r="B107" s="310" t="s">
        <v>137</v>
      </c>
      <c r="C107" s="178" t="s">
        <v>222</v>
      </c>
      <c r="D107" s="288">
        <v>1110</v>
      </c>
      <c r="E107" s="299"/>
      <c r="F107" s="2"/>
      <c r="G107" s="222"/>
      <c r="H107" s="197"/>
      <c r="I107" s="217"/>
      <c r="J107" s="154"/>
      <c r="K107" s="2"/>
      <c r="L107" s="231"/>
      <c r="M107" s="202"/>
      <c r="N107" s="217"/>
      <c r="O107" s="154"/>
      <c r="P107" s="72"/>
      <c r="Q107" s="190"/>
      <c r="R107" s="197"/>
      <c r="S107" s="207"/>
      <c r="T107" s="154"/>
      <c r="V107" s="229"/>
      <c r="W107" s="211"/>
      <c r="X107" s="164"/>
      <c r="Y107" s="154"/>
    </row>
    <row r="108" spans="1:25" s="145" customFormat="1" ht="33" customHeight="1">
      <c r="A108" s="146"/>
      <c r="B108" s="314" t="s">
        <v>58</v>
      </c>
      <c r="C108" s="178" t="s">
        <v>191</v>
      </c>
      <c r="D108" s="288">
        <v>1385</v>
      </c>
      <c r="E108" s="299"/>
      <c r="F108" s="2"/>
      <c r="G108" s="222"/>
      <c r="H108" s="197"/>
      <c r="I108" s="217"/>
      <c r="J108" s="154"/>
      <c r="K108" s="2"/>
      <c r="L108" s="231"/>
      <c r="M108" s="202"/>
      <c r="N108" s="217"/>
      <c r="O108" s="154"/>
      <c r="P108" s="72"/>
      <c r="Q108" s="190"/>
      <c r="R108" s="197"/>
      <c r="S108" s="207"/>
      <c r="T108" s="154"/>
      <c r="V108" s="222"/>
      <c r="W108" s="197"/>
      <c r="X108" s="217"/>
      <c r="Y108" s="154"/>
    </row>
    <row r="109" spans="1:25" s="145" customFormat="1" ht="33" customHeight="1">
      <c r="A109" s="146"/>
      <c r="B109" s="314" t="s">
        <v>57</v>
      </c>
      <c r="C109" s="178" t="s">
        <v>192</v>
      </c>
      <c r="D109" s="288">
        <v>640</v>
      </c>
      <c r="E109" s="299"/>
      <c r="F109" s="2"/>
      <c r="G109" s="222"/>
      <c r="H109" s="197"/>
      <c r="I109" s="217"/>
      <c r="J109" s="154"/>
      <c r="K109" s="2"/>
      <c r="L109" s="231"/>
      <c r="M109" s="202"/>
      <c r="N109" s="217"/>
      <c r="O109" s="154"/>
      <c r="P109" s="72"/>
      <c r="Q109" s="190"/>
      <c r="R109" s="197"/>
      <c r="S109" s="207"/>
      <c r="T109" s="154"/>
      <c r="V109" s="222"/>
      <c r="W109" s="197"/>
      <c r="X109" s="217"/>
      <c r="Y109" s="154"/>
    </row>
    <row r="110" spans="1:25" s="145" customFormat="1" ht="33" customHeight="1">
      <c r="A110" s="146"/>
      <c r="B110" s="310" t="s">
        <v>138</v>
      </c>
      <c r="C110" s="178" t="s">
        <v>222</v>
      </c>
      <c r="D110" s="288">
        <v>605</v>
      </c>
      <c r="E110" s="299"/>
      <c r="F110" s="2"/>
      <c r="G110" s="222"/>
      <c r="H110" s="202"/>
      <c r="I110" s="217"/>
      <c r="J110" s="154"/>
      <c r="K110" s="2"/>
      <c r="L110" s="231"/>
      <c r="M110" s="202"/>
      <c r="N110" s="217"/>
      <c r="O110" s="154"/>
      <c r="P110" s="72"/>
      <c r="Q110" s="251"/>
      <c r="R110" s="202"/>
      <c r="S110" s="217"/>
      <c r="T110" s="154"/>
      <c r="U110" s="2"/>
      <c r="V110" s="231"/>
      <c r="W110" s="202"/>
      <c r="X110" s="217"/>
      <c r="Y110" s="154"/>
    </row>
    <row r="111" spans="1:25" s="145" customFormat="1" ht="33" customHeight="1">
      <c r="A111" s="146"/>
      <c r="B111" s="319" t="s">
        <v>139</v>
      </c>
      <c r="C111" s="178" t="s">
        <v>222</v>
      </c>
      <c r="D111" s="288">
        <v>835</v>
      </c>
      <c r="E111" s="318"/>
      <c r="F111" s="2"/>
      <c r="G111" s="223"/>
      <c r="H111" s="224"/>
      <c r="I111" s="220"/>
      <c r="J111" s="166"/>
      <c r="K111" s="2"/>
      <c r="L111" s="239"/>
      <c r="M111" s="224"/>
      <c r="N111" s="220"/>
      <c r="O111" s="166"/>
      <c r="P111" s="348"/>
      <c r="Q111" s="223"/>
      <c r="R111" s="252"/>
      <c r="S111" s="210"/>
      <c r="T111" s="166"/>
      <c r="V111" s="223"/>
      <c r="W111" s="224"/>
      <c r="X111" s="220"/>
      <c r="Y111" s="166"/>
    </row>
    <row r="112" spans="1:25" s="145" customFormat="1" ht="33" customHeight="1">
      <c r="A112" s="146"/>
      <c r="B112" s="254"/>
      <c r="C112" s="227"/>
      <c r="D112" s="221"/>
      <c r="E112" s="194"/>
      <c r="F112" s="2"/>
      <c r="G112" s="225"/>
      <c r="H112" s="226"/>
      <c r="I112" s="221"/>
      <c r="J112" s="194"/>
      <c r="K112" s="2"/>
      <c r="L112" s="243"/>
      <c r="M112" s="226"/>
      <c r="N112" s="221"/>
      <c r="O112" s="194"/>
      <c r="P112" s="72"/>
      <c r="Q112" s="225"/>
      <c r="R112" s="213"/>
      <c r="S112" s="214"/>
      <c r="T112" s="194"/>
      <c r="V112" s="225"/>
      <c r="W112" s="226"/>
      <c r="X112" s="221"/>
      <c r="Y112" s="194"/>
    </row>
    <row r="113" spans="1:25" s="145" customFormat="1" ht="33" customHeight="1">
      <c r="A113" s="146"/>
      <c r="B113" s="424" t="s">
        <v>18</v>
      </c>
      <c r="C113" s="425"/>
      <c r="D113" s="324">
        <f>SUM(D105:D111)</f>
        <v>8485</v>
      </c>
      <c r="E113" s="327">
        <f>SUM(E105:E111)</f>
        <v>0</v>
      </c>
      <c r="F113" s="170"/>
      <c r="G113" s="426" t="s">
        <v>18</v>
      </c>
      <c r="H113" s="427"/>
      <c r="I113" s="325">
        <f>SUM(I105:I106)</f>
        <v>855</v>
      </c>
      <c r="J113" s="327">
        <f>SUM(J105:J106)</f>
        <v>0</v>
      </c>
      <c r="K113" s="170"/>
      <c r="L113" s="426"/>
      <c r="M113" s="427"/>
      <c r="N113" s="171"/>
      <c r="O113" s="172"/>
      <c r="P113" s="72"/>
      <c r="Q113" s="426" t="s">
        <v>18</v>
      </c>
      <c r="R113" s="427"/>
      <c r="S113" s="325">
        <f>SUM(S105)</f>
        <v>925</v>
      </c>
      <c r="T113" s="327">
        <f>SUM(T105)</f>
        <v>0</v>
      </c>
      <c r="U113" s="170"/>
      <c r="V113" s="426" t="s">
        <v>18</v>
      </c>
      <c r="W113" s="427"/>
      <c r="X113" s="325">
        <f>SUM(X105)</f>
        <v>1225</v>
      </c>
      <c r="Y113" s="327">
        <f>SUM(Y105)</f>
        <v>0</v>
      </c>
    </row>
    <row r="114" spans="1:26" s="170" customFormat="1" ht="33" customHeight="1">
      <c r="A114" s="146"/>
      <c r="B114" s="411" t="s">
        <v>96</v>
      </c>
      <c r="C114" s="412"/>
      <c r="D114" s="412"/>
      <c r="E114" s="413"/>
      <c r="F114" s="145"/>
      <c r="G114" s="435"/>
      <c r="H114" s="436"/>
      <c r="I114" s="436"/>
      <c r="J114" s="443"/>
      <c r="K114" s="145"/>
      <c r="L114" s="435"/>
      <c r="M114" s="436"/>
      <c r="N114" s="436"/>
      <c r="O114" s="443"/>
      <c r="P114" s="347"/>
      <c r="Q114" s="411" t="s">
        <v>96</v>
      </c>
      <c r="R114" s="412"/>
      <c r="S114" s="433"/>
      <c r="T114" s="434"/>
      <c r="U114" s="145"/>
      <c r="V114" s="411" t="s">
        <v>96</v>
      </c>
      <c r="W114" s="412"/>
      <c r="X114" s="433"/>
      <c r="Y114" s="434"/>
      <c r="Z114" s="261"/>
    </row>
    <row r="115" spans="1:25" s="145" customFormat="1" ht="33" customHeight="1">
      <c r="A115" s="144"/>
      <c r="B115" s="298" t="s">
        <v>60</v>
      </c>
      <c r="C115" s="156"/>
      <c r="D115" s="288">
        <v>1310</v>
      </c>
      <c r="E115" s="340"/>
      <c r="F115" s="2"/>
      <c r="G115" s="187"/>
      <c r="H115" s="232"/>
      <c r="I115" s="235"/>
      <c r="J115" s="154"/>
      <c r="K115" s="2"/>
      <c r="L115" s="233"/>
      <c r="M115" s="234"/>
      <c r="N115" s="235"/>
      <c r="O115" s="154"/>
      <c r="P115" s="72"/>
      <c r="Q115" s="305" t="s">
        <v>60</v>
      </c>
      <c r="R115" s="148"/>
      <c r="S115" s="301">
        <v>550</v>
      </c>
      <c r="T115" s="299"/>
      <c r="V115" s="298" t="s">
        <v>130</v>
      </c>
      <c r="W115" s="178" t="s">
        <v>219</v>
      </c>
      <c r="X115" s="300">
        <v>1340</v>
      </c>
      <c r="Y115" s="299"/>
    </row>
    <row r="116" spans="1:25" s="145" customFormat="1" ht="33" customHeight="1">
      <c r="A116" s="146"/>
      <c r="B116" s="298" t="s">
        <v>61</v>
      </c>
      <c r="C116" s="178" t="s">
        <v>189</v>
      </c>
      <c r="D116" s="288">
        <v>1475</v>
      </c>
      <c r="E116" s="299"/>
      <c r="F116" s="2"/>
      <c r="G116" s="222"/>
      <c r="H116" s="197"/>
      <c r="I116" s="217"/>
      <c r="J116" s="154"/>
      <c r="K116" s="2"/>
      <c r="L116" s="231"/>
      <c r="M116" s="202"/>
      <c r="N116" s="217"/>
      <c r="O116" s="154"/>
      <c r="P116" s="72"/>
      <c r="Q116" s="196"/>
      <c r="R116" s="197"/>
      <c r="S116" s="207"/>
      <c r="T116" s="154"/>
      <c r="V116" s="196"/>
      <c r="W116" s="202"/>
      <c r="X116" s="164"/>
      <c r="Y116" s="154"/>
    </row>
    <row r="117" spans="1:25" s="145" customFormat="1" ht="33" customHeight="1">
      <c r="A117" s="146"/>
      <c r="B117" s="222"/>
      <c r="C117" s="202"/>
      <c r="D117" s="207"/>
      <c r="E117" s="154"/>
      <c r="F117" s="2"/>
      <c r="G117" s="222"/>
      <c r="H117" s="197"/>
      <c r="I117" s="217"/>
      <c r="J117" s="154"/>
      <c r="K117" s="2"/>
      <c r="L117" s="231"/>
      <c r="M117" s="202"/>
      <c r="N117" s="217"/>
      <c r="O117" s="154"/>
      <c r="P117" s="72"/>
      <c r="Q117" s="196"/>
      <c r="R117" s="197"/>
      <c r="S117" s="207"/>
      <c r="T117" s="154"/>
      <c r="V117" s="222"/>
      <c r="W117" s="202"/>
      <c r="X117" s="203"/>
      <c r="Y117" s="154"/>
    </row>
    <row r="118" spans="1:25" s="145" customFormat="1" ht="33" customHeight="1">
      <c r="A118" s="146"/>
      <c r="B118" s="424" t="s">
        <v>18</v>
      </c>
      <c r="C118" s="425"/>
      <c r="D118" s="324">
        <f>SUM(D115:D116)</f>
        <v>2785</v>
      </c>
      <c r="E118" s="327">
        <f>SUM(E115:E116)</f>
        <v>0</v>
      </c>
      <c r="F118" s="170"/>
      <c r="G118" s="446"/>
      <c r="H118" s="447"/>
      <c r="I118" s="191"/>
      <c r="J118" s="192"/>
      <c r="K118" s="170"/>
      <c r="L118" s="426"/>
      <c r="M118" s="427"/>
      <c r="N118" s="191"/>
      <c r="O118" s="177"/>
      <c r="P118" s="72"/>
      <c r="Q118" s="426" t="s">
        <v>18</v>
      </c>
      <c r="R118" s="427"/>
      <c r="S118" s="325">
        <f>SUM(S115)</f>
        <v>550</v>
      </c>
      <c r="T118" s="327">
        <f>SUM(T115)</f>
        <v>0</v>
      </c>
      <c r="U118" s="170"/>
      <c r="V118" s="426" t="s">
        <v>18</v>
      </c>
      <c r="W118" s="427"/>
      <c r="X118" s="325">
        <f>SUM(X115)</f>
        <v>1340</v>
      </c>
      <c r="Y118" s="327">
        <f>SUM(Y115)</f>
        <v>0</v>
      </c>
    </row>
    <row r="119" spans="1:26" s="170" customFormat="1" ht="33" customHeight="1">
      <c r="A119" s="146"/>
      <c r="B119" s="411" t="s">
        <v>97</v>
      </c>
      <c r="C119" s="412"/>
      <c r="D119" s="412"/>
      <c r="E119" s="413"/>
      <c r="F119" s="145"/>
      <c r="G119" s="411" t="s">
        <v>97</v>
      </c>
      <c r="H119" s="412"/>
      <c r="I119" s="433"/>
      <c r="J119" s="434"/>
      <c r="K119" s="145"/>
      <c r="L119" s="411" t="s">
        <v>97</v>
      </c>
      <c r="M119" s="412"/>
      <c r="N119" s="412"/>
      <c r="O119" s="413"/>
      <c r="P119" s="347"/>
      <c r="Q119" s="411" t="s">
        <v>97</v>
      </c>
      <c r="R119" s="412"/>
      <c r="S119" s="433"/>
      <c r="T119" s="434"/>
      <c r="U119" s="145"/>
      <c r="V119" s="411" t="s">
        <v>97</v>
      </c>
      <c r="W119" s="412"/>
      <c r="X119" s="433"/>
      <c r="Y119" s="434"/>
      <c r="Z119" s="261"/>
    </row>
    <row r="120" spans="1:25" s="145" customFormat="1" ht="33" customHeight="1">
      <c r="A120" s="144"/>
      <c r="B120" s="298" t="s">
        <v>62</v>
      </c>
      <c r="C120" s="156"/>
      <c r="D120" s="288">
        <v>2050</v>
      </c>
      <c r="E120" s="340"/>
      <c r="G120" s="306" t="s">
        <v>158</v>
      </c>
      <c r="H120" s="149"/>
      <c r="I120" s="307">
        <v>610</v>
      </c>
      <c r="J120" s="299"/>
      <c r="L120" s="305" t="s">
        <v>127</v>
      </c>
      <c r="M120" s="331" t="s">
        <v>186</v>
      </c>
      <c r="N120" s="301">
        <v>625</v>
      </c>
      <c r="O120" s="350"/>
      <c r="P120" s="72"/>
      <c r="Q120" s="305" t="s">
        <v>159</v>
      </c>
      <c r="R120" s="148"/>
      <c r="S120" s="301">
        <v>1080</v>
      </c>
      <c r="T120" s="299"/>
      <c r="V120" s="322" t="s">
        <v>193</v>
      </c>
      <c r="W120" s="352" t="s">
        <v>219</v>
      </c>
      <c r="X120" s="301">
        <v>2590</v>
      </c>
      <c r="Y120" s="299"/>
    </row>
    <row r="121" spans="1:25" s="145" customFormat="1" ht="33" customHeight="1">
      <c r="A121" s="146"/>
      <c r="B121" s="314" t="s">
        <v>63</v>
      </c>
      <c r="C121" s="178" t="s">
        <v>117</v>
      </c>
      <c r="D121" s="288">
        <v>1990</v>
      </c>
      <c r="E121" s="299"/>
      <c r="G121" s="314"/>
      <c r="H121" s="160"/>
      <c r="I121" s="315"/>
      <c r="J121" s="154"/>
      <c r="L121" s="298"/>
      <c r="M121" s="193"/>
      <c r="N121" s="303"/>
      <c r="O121" s="335"/>
      <c r="P121" s="72"/>
      <c r="Q121" s="298" t="s">
        <v>64</v>
      </c>
      <c r="R121" s="156"/>
      <c r="S121" s="302">
        <v>380</v>
      </c>
      <c r="T121" s="299"/>
      <c r="V121" s="314" t="s">
        <v>65</v>
      </c>
      <c r="W121" s="353" t="s">
        <v>249</v>
      </c>
      <c r="X121" s="315">
        <v>1040</v>
      </c>
      <c r="Y121" s="299"/>
    </row>
    <row r="122" spans="1:25" s="145" customFormat="1" ht="33" customHeight="1">
      <c r="A122" s="146"/>
      <c r="B122" s="314" t="s">
        <v>66</v>
      </c>
      <c r="C122" s="178" t="s">
        <v>250</v>
      </c>
      <c r="D122" s="288">
        <v>1825</v>
      </c>
      <c r="E122" s="299"/>
      <c r="F122" s="2"/>
      <c r="G122" s="314"/>
      <c r="H122" s="160"/>
      <c r="I122" s="315"/>
      <c r="J122" s="154"/>
      <c r="K122" s="2"/>
      <c r="L122" s="298"/>
      <c r="M122" s="193"/>
      <c r="N122" s="303"/>
      <c r="O122" s="154"/>
      <c r="P122" s="72"/>
      <c r="Q122" s="310" t="s">
        <v>128</v>
      </c>
      <c r="R122" s="178" t="s">
        <v>227</v>
      </c>
      <c r="S122" s="315">
        <v>765</v>
      </c>
      <c r="T122" s="299"/>
      <c r="U122" s="2"/>
      <c r="V122" s="314" t="s">
        <v>67</v>
      </c>
      <c r="W122" s="353" t="s">
        <v>219</v>
      </c>
      <c r="X122" s="315">
        <v>1810</v>
      </c>
      <c r="Y122" s="299"/>
    </row>
    <row r="123" spans="1:25" s="145" customFormat="1" ht="33" customHeight="1">
      <c r="A123" s="146"/>
      <c r="B123" s="310" t="s">
        <v>160</v>
      </c>
      <c r="C123" s="193" t="s">
        <v>244</v>
      </c>
      <c r="D123" s="288">
        <v>350</v>
      </c>
      <c r="E123" s="299"/>
      <c r="F123" s="2"/>
      <c r="G123" s="314"/>
      <c r="H123" s="160"/>
      <c r="I123" s="315"/>
      <c r="J123" s="154"/>
      <c r="K123" s="2"/>
      <c r="L123" s="231"/>
      <c r="M123" s="202"/>
      <c r="N123" s="217"/>
      <c r="O123" s="154"/>
      <c r="P123" s="348"/>
      <c r="Q123" s="320" t="s">
        <v>129</v>
      </c>
      <c r="R123" s="186"/>
      <c r="S123" s="321">
        <v>100</v>
      </c>
      <c r="T123" s="299"/>
      <c r="U123" s="2"/>
      <c r="V123" s="314" t="s">
        <v>111</v>
      </c>
      <c r="W123" s="184" t="s">
        <v>214</v>
      </c>
      <c r="X123" s="315">
        <v>755</v>
      </c>
      <c r="Y123" s="299"/>
    </row>
    <row r="124" spans="1:25" s="145" customFormat="1" ht="33" customHeight="1">
      <c r="A124" s="146"/>
      <c r="B124" s="310" t="s">
        <v>243</v>
      </c>
      <c r="C124" s="193" t="s">
        <v>242</v>
      </c>
      <c r="D124" s="288">
        <v>2350</v>
      </c>
      <c r="E124" s="299"/>
      <c r="F124" s="2"/>
      <c r="G124" s="204"/>
      <c r="H124" s="202"/>
      <c r="I124" s="217"/>
      <c r="J124" s="154"/>
      <c r="K124" s="2"/>
      <c r="L124" s="251"/>
      <c r="M124" s="202"/>
      <c r="N124" s="217"/>
      <c r="O124" s="154"/>
      <c r="P124" s="348"/>
      <c r="Q124" s="310" t="s">
        <v>111</v>
      </c>
      <c r="R124" s="183"/>
      <c r="S124" s="311">
        <v>195</v>
      </c>
      <c r="T124" s="299"/>
      <c r="U124" s="2"/>
      <c r="V124" s="314" t="s">
        <v>122</v>
      </c>
      <c r="W124" s="160"/>
      <c r="X124" s="315">
        <v>10</v>
      </c>
      <c r="Y124" s="299"/>
    </row>
    <row r="125" spans="1:25" s="145" customFormat="1" ht="33" customHeight="1">
      <c r="A125" s="146"/>
      <c r="B125" s="296" t="s">
        <v>240</v>
      </c>
      <c r="C125" s="178" t="s">
        <v>187</v>
      </c>
      <c r="D125" s="288">
        <v>1380</v>
      </c>
      <c r="E125" s="299"/>
      <c r="F125" s="2"/>
      <c r="G125" s="255"/>
      <c r="H125" s="238"/>
      <c r="I125" s="236"/>
      <c r="J125" s="154"/>
      <c r="K125" s="2"/>
      <c r="L125" s="255"/>
      <c r="M125" s="238"/>
      <c r="N125" s="236"/>
      <c r="O125" s="154"/>
      <c r="P125" s="348"/>
      <c r="Q125" s="256"/>
      <c r="R125" s="257"/>
      <c r="S125" s="220"/>
      <c r="T125" s="154"/>
      <c r="U125" s="2"/>
      <c r="V125" s="204"/>
      <c r="W125" s="202"/>
      <c r="X125" s="217"/>
      <c r="Y125" s="154"/>
    </row>
    <row r="126" spans="1:25" s="145" customFormat="1" ht="33" customHeight="1">
      <c r="A126" s="146"/>
      <c r="B126" s="310" t="s">
        <v>135</v>
      </c>
      <c r="C126" s="178" t="s">
        <v>221</v>
      </c>
      <c r="D126" s="288">
        <v>395</v>
      </c>
      <c r="E126" s="299"/>
      <c r="F126" s="2"/>
      <c r="G126" s="237"/>
      <c r="H126" s="238"/>
      <c r="I126" s="236"/>
      <c r="J126" s="154"/>
      <c r="K126" s="2"/>
      <c r="L126" s="237"/>
      <c r="M126" s="238"/>
      <c r="N126" s="236"/>
      <c r="O126" s="154"/>
      <c r="P126" s="348"/>
      <c r="Q126" s="240"/>
      <c r="R126" s="238"/>
      <c r="S126" s="236"/>
      <c r="T126" s="154"/>
      <c r="U126" s="2"/>
      <c r="V126" s="204"/>
      <c r="W126" s="202"/>
      <c r="X126" s="217"/>
      <c r="Y126" s="154"/>
    </row>
    <row r="127" spans="1:25" s="145" customFormat="1" ht="33" customHeight="1">
      <c r="A127" s="146"/>
      <c r="B127" s="314" t="s">
        <v>68</v>
      </c>
      <c r="C127" s="178" t="s">
        <v>221</v>
      </c>
      <c r="D127" s="288">
        <v>1020</v>
      </c>
      <c r="E127" s="299"/>
      <c r="F127" s="2"/>
      <c r="G127" s="231"/>
      <c r="H127" s="202"/>
      <c r="I127" s="217"/>
      <c r="J127" s="154"/>
      <c r="K127" s="2"/>
      <c r="L127" s="231"/>
      <c r="M127" s="202"/>
      <c r="N127" s="217"/>
      <c r="O127" s="154"/>
      <c r="P127" s="348"/>
      <c r="Q127" s="204"/>
      <c r="R127" s="202"/>
      <c r="S127" s="217"/>
      <c r="T127" s="154"/>
      <c r="U127" s="2"/>
      <c r="V127" s="204"/>
      <c r="W127" s="202"/>
      <c r="X127" s="217"/>
      <c r="Y127" s="154"/>
    </row>
    <row r="128" spans="1:25" s="145" customFormat="1" ht="33" customHeight="1">
      <c r="A128" s="146"/>
      <c r="B128" s="298" t="s">
        <v>134</v>
      </c>
      <c r="C128" s="178" t="s">
        <v>225</v>
      </c>
      <c r="D128" s="288">
        <v>370</v>
      </c>
      <c r="E128" s="299"/>
      <c r="F128" s="2"/>
      <c r="G128" s="231"/>
      <c r="H128" s="202"/>
      <c r="I128" s="217"/>
      <c r="J128" s="154"/>
      <c r="K128" s="2"/>
      <c r="L128" s="231"/>
      <c r="M128" s="202"/>
      <c r="N128" s="217"/>
      <c r="O128" s="154"/>
      <c r="P128" s="348"/>
      <c r="Q128" s="204"/>
      <c r="R128" s="202"/>
      <c r="S128" s="217"/>
      <c r="T128" s="154"/>
      <c r="U128" s="2"/>
      <c r="V128" s="204"/>
      <c r="W128" s="202"/>
      <c r="X128" s="217"/>
      <c r="Y128" s="154"/>
    </row>
    <row r="129" spans="1:25" s="145" customFormat="1" ht="33" customHeight="1">
      <c r="A129" s="146"/>
      <c r="B129" s="298" t="s">
        <v>69</v>
      </c>
      <c r="C129" s="178" t="s">
        <v>224</v>
      </c>
      <c r="D129" s="288">
        <v>245</v>
      </c>
      <c r="E129" s="299"/>
      <c r="F129" s="2"/>
      <c r="G129" s="251"/>
      <c r="H129" s="202"/>
      <c r="I129" s="217"/>
      <c r="J129" s="154"/>
      <c r="K129" s="2"/>
      <c r="L129" s="231"/>
      <c r="M129" s="202"/>
      <c r="N129" s="217"/>
      <c r="O129" s="154"/>
      <c r="P129" s="348"/>
      <c r="Q129" s="251"/>
      <c r="R129" s="202"/>
      <c r="S129" s="217"/>
      <c r="T129" s="154"/>
      <c r="U129" s="2"/>
      <c r="V129" s="204"/>
      <c r="W129" s="202"/>
      <c r="X129" s="217"/>
      <c r="Y129" s="154"/>
    </row>
    <row r="130" spans="1:25" s="145" customFormat="1" ht="33" customHeight="1">
      <c r="A130" s="146"/>
      <c r="B130" s="298" t="s">
        <v>124</v>
      </c>
      <c r="C130" s="178" t="s">
        <v>224</v>
      </c>
      <c r="D130" s="288">
        <v>160</v>
      </c>
      <c r="E130" s="299"/>
      <c r="F130" s="2"/>
      <c r="G130" s="231"/>
      <c r="H130" s="202"/>
      <c r="I130" s="217"/>
      <c r="J130" s="154"/>
      <c r="K130" s="2"/>
      <c r="L130" s="231"/>
      <c r="M130" s="202"/>
      <c r="N130" s="217"/>
      <c r="O130" s="154"/>
      <c r="P130" s="348"/>
      <c r="Q130" s="231"/>
      <c r="R130" s="202"/>
      <c r="S130" s="217"/>
      <c r="T130" s="154"/>
      <c r="U130" s="2"/>
      <c r="V130" s="204"/>
      <c r="W130" s="202"/>
      <c r="X130" s="217"/>
      <c r="Y130" s="154"/>
    </row>
    <row r="131" spans="1:25" s="145" customFormat="1" ht="33" customHeight="1">
      <c r="A131" s="146"/>
      <c r="B131" s="298" t="s">
        <v>70</v>
      </c>
      <c r="C131" s="178" t="s">
        <v>161</v>
      </c>
      <c r="D131" s="288">
        <v>235</v>
      </c>
      <c r="E131" s="299"/>
      <c r="F131" s="2"/>
      <c r="G131" s="222"/>
      <c r="H131" s="197"/>
      <c r="I131" s="217"/>
      <c r="J131" s="154"/>
      <c r="K131" s="2"/>
      <c r="L131" s="231"/>
      <c r="M131" s="202"/>
      <c r="N131" s="217"/>
      <c r="O131" s="154"/>
      <c r="P131" s="348"/>
      <c r="Q131" s="222"/>
      <c r="R131" s="197"/>
      <c r="S131" s="207"/>
      <c r="T131" s="154"/>
      <c r="V131" s="190"/>
      <c r="W131" s="197"/>
      <c r="X131" s="217"/>
      <c r="Y131" s="154"/>
    </row>
    <row r="132" spans="1:25" s="145" customFormat="1" ht="33" customHeight="1">
      <c r="A132" s="146"/>
      <c r="B132" s="298" t="s">
        <v>72</v>
      </c>
      <c r="C132" s="178" t="s">
        <v>153</v>
      </c>
      <c r="D132" s="288">
        <v>65</v>
      </c>
      <c r="E132" s="299"/>
      <c r="F132" s="2"/>
      <c r="G132" s="222"/>
      <c r="H132" s="202"/>
      <c r="I132" s="217"/>
      <c r="J132" s="154"/>
      <c r="K132" s="2"/>
      <c r="L132" s="231"/>
      <c r="M132" s="202"/>
      <c r="N132" s="217"/>
      <c r="O132" s="154"/>
      <c r="P132" s="72"/>
      <c r="Q132" s="258"/>
      <c r="R132" s="197"/>
      <c r="S132" s="207"/>
      <c r="T132" s="154"/>
      <c r="V132" s="222"/>
      <c r="W132" s="202"/>
      <c r="X132" s="217"/>
      <c r="Y132" s="154"/>
    </row>
    <row r="133" spans="1:25" s="145" customFormat="1" ht="33" customHeight="1">
      <c r="A133" s="146"/>
      <c r="B133" s="298" t="s">
        <v>123</v>
      </c>
      <c r="C133" s="178" t="s">
        <v>256</v>
      </c>
      <c r="D133" s="288">
        <v>220</v>
      </c>
      <c r="E133" s="299"/>
      <c r="F133" s="2"/>
      <c r="G133" s="222"/>
      <c r="H133" s="202"/>
      <c r="I133" s="217"/>
      <c r="J133" s="154"/>
      <c r="K133" s="2"/>
      <c r="L133" s="231"/>
      <c r="M133" s="202"/>
      <c r="N133" s="217"/>
      <c r="O133" s="154"/>
      <c r="P133" s="72"/>
      <c r="Q133" s="222"/>
      <c r="R133" s="197"/>
      <c r="S133" s="207"/>
      <c r="T133" s="154"/>
      <c r="V133" s="222"/>
      <c r="W133" s="197"/>
      <c r="X133" s="217"/>
      <c r="Y133" s="154"/>
    </row>
    <row r="134" spans="1:25" s="145" customFormat="1" ht="33" customHeight="1">
      <c r="A134" s="146"/>
      <c r="B134" s="212"/>
      <c r="C134" s="227"/>
      <c r="D134" s="214"/>
      <c r="E134" s="194"/>
      <c r="F134" s="2"/>
      <c r="G134" s="222"/>
      <c r="H134" s="202"/>
      <c r="I134" s="217"/>
      <c r="J134" s="154"/>
      <c r="K134" s="2"/>
      <c r="L134" s="231"/>
      <c r="M134" s="202"/>
      <c r="N134" s="217"/>
      <c r="O134" s="154"/>
      <c r="P134" s="72"/>
      <c r="Q134" s="258"/>
      <c r="R134" s="197"/>
      <c r="S134" s="207"/>
      <c r="T134" s="154"/>
      <c r="V134" s="222"/>
      <c r="W134" s="197"/>
      <c r="X134" s="217"/>
      <c r="Y134" s="154"/>
    </row>
    <row r="135" spans="1:25" s="145" customFormat="1" ht="33" customHeight="1">
      <c r="A135" s="146"/>
      <c r="B135" s="424" t="s">
        <v>18</v>
      </c>
      <c r="C135" s="425"/>
      <c r="D135" s="324">
        <f>SUM(D120:D133)</f>
        <v>12655</v>
      </c>
      <c r="E135" s="327">
        <f>SUM(E120:E133)</f>
        <v>0</v>
      </c>
      <c r="F135" s="2"/>
      <c r="G135" s="426" t="s">
        <v>18</v>
      </c>
      <c r="H135" s="427"/>
      <c r="I135" s="325">
        <f>SUM(I120)</f>
        <v>610</v>
      </c>
      <c r="J135" s="327">
        <f>SUM(J120)</f>
        <v>0</v>
      </c>
      <c r="K135" s="170"/>
      <c r="L135" s="426" t="s">
        <v>18</v>
      </c>
      <c r="M135" s="427"/>
      <c r="N135" s="325">
        <f>SUM(N120)</f>
        <v>625</v>
      </c>
      <c r="O135" s="327">
        <f>SUM(O120)</f>
        <v>0</v>
      </c>
      <c r="P135" s="72"/>
      <c r="Q135" s="426" t="s">
        <v>18</v>
      </c>
      <c r="R135" s="427"/>
      <c r="S135" s="325">
        <f>SUM(S120:S124)</f>
        <v>2520</v>
      </c>
      <c r="T135" s="327">
        <f>SUM(T120:T124)</f>
        <v>0</v>
      </c>
      <c r="U135" s="170"/>
      <c r="V135" s="426" t="s">
        <v>18</v>
      </c>
      <c r="W135" s="427"/>
      <c r="X135" s="325">
        <f>SUM(X120:X124)</f>
        <v>6205</v>
      </c>
      <c r="Y135" s="327">
        <f>SUM(Y120:Y124)</f>
        <v>0</v>
      </c>
    </row>
    <row r="136" spans="1:25" s="145" customFormat="1" ht="33" customHeight="1">
      <c r="A136" s="146"/>
      <c r="B136" s="411" t="s">
        <v>98</v>
      </c>
      <c r="C136" s="412"/>
      <c r="D136" s="412"/>
      <c r="E136" s="413"/>
      <c r="F136" s="2"/>
      <c r="G136" s="435"/>
      <c r="H136" s="436"/>
      <c r="I136" s="436"/>
      <c r="J136" s="443"/>
      <c r="L136" s="435"/>
      <c r="M136" s="436"/>
      <c r="N136" s="436"/>
      <c r="O136" s="443"/>
      <c r="P136" s="347"/>
      <c r="Q136" s="435"/>
      <c r="R136" s="436"/>
      <c r="S136" s="437"/>
      <c r="T136" s="438"/>
      <c r="V136" s="435"/>
      <c r="W136" s="436"/>
      <c r="X136" s="437"/>
      <c r="Y136" s="438"/>
    </row>
    <row r="137" spans="1:25" s="145" customFormat="1" ht="33" customHeight="1">
      <c r="A137" s="146"/>
      <c r="B137" s="298" t="s">
        <v>71</v>
      </c>
      <c r="C137" s="178" t="s">
        <v>217</v>
      </c>
      <c r="D137" s="288">
        <v>1140</v>
      </c>
      <c r="E137" s="340"/>
      <c r="F137" s="170"/>
      <c r="G137" s="231"/>
      <c r="H137" s="202"/>
      <c r="I137" s="217"/>
      <c r="J137" s="154"/>
      <c r="K137" s="2"/>
      <c r="L137" s="231"/>
      <c r="M137" s="202"/>
      <c r="N137" s="217"/>
      <c r="O137" s="154"/>
      <c r="P137" s="72"/>
      <c r="Q137" s="231"/>
      <c r="R137" s="202"/>
      <c r="S137" s="217"/>
      <c r="T137" s="154"/>
      <c r="U137" s="2"/>
      <c r="V137" s="231"/>
      <c r="W137" s="202"/>
      <c r="X137" s="217"/>
      <c r="Y137" s="154"/>
    </row>
    <row r="138" spans="1:26" s="170" customFormat="1" ht="33" customHeight="1">
      <c r="A138" s="146"/>
      <c r="B138" s="222"/>
      <c r="C138" s="197"/>
      <c r="D138" s="207"/>
      <c r="E138" s="154"/>
      <c r="F138" s="145"/>
      <c r="G138" s="190"/>
      <c r="H138" s="197"/>
      <c r="I138" s="244"/>
      <c r="J138" s="154"/>
      <c r="K138" s="145"/>
      <c r="L138" s="222"/>
      <c r="M138" s="197"/>
      <c r="N138" s="207"/>
      <c r="O138" s="154"/>
      <c r="P138" s="348"/>
      <c r="Q138" s="258"/>
      <c r="R138" s="197"/>
      <c r="S138" s="207"/>
      <c r="T138" s="154"/>
      <c r="U138" s="145"/>
      <c r="V138" s="222"/>
      <c r="W138" s="197"/>
      <c r="X138" s="207"/>
      <c r="Y138" s="154"/>
      <c r="Z138" s="261"/>
    </row>
    <row r="139" spans="1:25" s="145" customFormat="1" ht="33" customHeight="1">
      <c r="A139" s="144"/>
      <c r="B139" s="424" t="s">
        <v>18</v>
      </c>
      <c r="C139" s="425"/>
      <c r="D139" s="324">
        <f>SUM(D137)</f>
        <v>1140</v>
      </c>
      <c r="E139" s="327">
        <f>SUM(E137)</f>
        <v>0</v>
      </c>
      <c r="F139" s="2"/>
      <c r="G139" s="426"/>
      <c r="H139" s="427"/>
      <c r="I139" s="175"/>
      <c r="J139" s="177"/>
      <c r="K139" s="170"/>
      <c r="L139" s="426"/>
      <c r="M139" s="427"/>
      <c r="N139" s="175"/>
      <c r="O139" s="177"/>
      <c r="P139" s="72"/>
      <c r="Q139" s="426"/>
      <c r="R139" s="427"/>
      <c r="S139" s="175"/>
      <c r="T139" s="177"/>
      <c r="U139" s="170"/>
      <c r="V139" s="426"/>
      <c r="W139" s="427"/>
      <c r="X139" s="175"/>
      <c r="Y139" s="177"/>
    </row>
    <row r="140" spans="1:25" s="145" customFormat="1" ht="33" customHeight="1">
      <c r="A140" s="146"/>
      <c r="B140" s="115"/>
      <c r="C140" s="115"/>
      <c r="D140" s="116"/>
      <c r="E140" s="113"/>
      <c r="G140" s="73"/>
      <c r="H140" s="73"/>
      <c r="I140" s="109"/>
      <c r="J140" s="110"/>
      <c r="K140" s="73"/>
      <c r="L140" s="73"/>
      <c r="M140" s="73"/>
      <c r="N140" s="109"/>
      <c r="O140" s="110"/>
      <c r="P140" s="347"/>
      <c r="Q140" s="73"/>
      <c r="R140" s="73"/>
      <c r="S140" s="109"/>
      <c r="T140" s="110"/>
      <c r="U140" s="73"/>
      <c r="V140" s="73"/>
      <c r="W140" s="73"/>
      <c r="X140" s="109"/>
      <c r="Y140" s="110"/>
    </row>
    <row r="141" spans="1:25" s="145" customFormat="1" ht="33" customHeight="1">
      <c r="A141" s="146"/>
      <c r="B141" s="115"/>
      <c r="C141" s="115"/>
      <c r="D141" s="116"/>
      <c r="E141" s="113"/>
      <c r="F141" s="170"/>
      <c r="G141" s="73"/>
      <c r="H141" s="73"/>
      <c r="I141" s="109"/>
      <c r="J141" s="110"/>
      <c r="K141" s="73"/>
      <c r="L141" s="73"/>
      <c r="M141" s="73"/>
      <c r="N141" s="109"/>
      <c r="O141" s="110"/>
      <c r="P141" s="342"/>
      <c r="Q141" s="73"/>
      <c r="R141" s="73"/>
      <c r="S141" s="109"/>
      <c r="T141" s="110"/>
      <c r="U141" s="73"/>
      <c r="V141" s="73"/>
      <c r="W141" s="73"/>
      <c r="X141" s="109"/>
      <c r="Y141" s="110"/>
    </row>
    <row r="142" spans="1:26" s="170" customFormat="1" ht="33" customHeight="1">
      <c r="A142" s="146"/>
      <c r="B142" s="115"/>
      <c r="C142" s="115"/>
      <c r="D142" s="116"/>
      <c r="E142" s="113"/>
      <c r="F142" s="73"/>
      <c r="G142" s="73"/>
      <c r="H142" s="73"/>
      <c r="I142" s="109"/>
      <c r="J142" s="110"/>
      <c r="K142" s="73"/>
      <c r="L142" s="73"/>
      <c r="M142" s="73"/>
      <c r="N142" s="109"/>
      <c r="O142" s="110"/>
      <c r="P142" s="342"/>
      <c r="Q142" s="73"/>
      <c r="R142" s="73"/>
      <c r="S142" s="109"/>
      <c r="T142" s="110"/>
      <c r="U142" s="73"/>
      <c r="V142" s="73"/>
      <c r="W142" s="73"/>
      <c r="X142" s="109"/>
      <c r="Y142" s="110"/>
      <c r="Z142" s="261"/>
    </row>
    <row r="143" ht="23.25" customHeight="1"/>
  </sheetData>
  <sheetProtection sheet="1" formatCells="0" formatColumns="0"/>
  <mergeCells count="184">
    <mergeCell ref="G87:H87"/>
    <mergeCell ref="G60:J60"/>
    <mergeCell ref="G66:J66"/>
    <mergeCell ref="B87:C87"/>
    <mergeCell ref="B93:C93"/>
    <mergeCell ref="G80:J80"/>
    <mergeCell ref="B80:E80"/>
    <mergeCell ref="B88:E88"/>
    <mergeCell ref="G70:H70"/>
    <mergeCell ref="G79:H79"/>
    <mergeCell ref="B59:C59"/>
    <mergeCell ref="G113:H113"/>
    <mergeCell ref="B139:C139"/>
    <mergeCell ref="G119:J119"/>
    <mergeCell ref="B97:C97"/>
    <mergeCell ref="B65:C65"/>
    <mergeCell ref="B70:C70"/>
    <mergeCell ref="B79:C79"/>
    <mergeCell ref="G94:J94"/>
    <mergeCell ref="B103:C103"/>
    <mergeCell ref="V70:W70"/>
    <mergeCell ref="V79:W79"/>
    <mergeCell ref="B135:C135"/>
    <mergeCell ref="B118:C118"/>
    <mergeCell ref="V48:Y48"/>
    <mergeCell ref="C7:E7"/>
    <mergeCell ref="L60:O60"/>
    <mergeCell ref="B43:C43"/>
    <mergeCell ref="B47:C47"/>
    <mergeCell ref="B53:C53"/>
    <mergeCell ref="B113:C113"/>
    <mergeCell ref="G114:J114"/>
    <mergeCell ref="Q97:R97"/>
    <mergeCell ref="Q98:T98"/>
    <mergeCell ref="G104:J104"/>
    <mergeCell ref="Q114:T114"/>
    <mergeCell ref="B98:E98"/>
    <mergeCell ref="B104:E104"/>
    <mergeCell ref="B114:E114"/>
    <mergeCell ref="L113:M113"/>
    <mergeCell ref="Q88:T88"/>
    <mergeCell ref="Q80:T80"/>
    <mergeCell ref="V113:W113"/>
    <mergeCell ref="V98:Y98"/>
    <mergeCell ref="V80:Y80"/>
    <mergeCell ref="L104:O104"/>
    <mergeCell ref="Q103:R103"/>
    <mergeCell ref="L103:M103"/>
    <mergeCell ref="L94:O94"/>
    <mergeCell ref="L88:O88"/>
    <mergeCell ref="L136:O136"/>
    <mergeCell ref="L135:M135"/>
    <mergeCell ref="V93:W93"/>
    <mergeCell ref="L93:M93"/>
    <mergeCell ref="L97:M97"/>
    <mergeCell ref="V103:W103"/>
    <mergeCell ref="V104:Y104"/>
    <mergeCell ref="V118:W118"/>
    <mergeCell ref="L114:O114"/>
    <mergeCell ref="Q104:T104"/>
    <mergeCell ref="Q79:R79"/>
    <mergeCell ref="V97:W97"/>
    <mergeCell ref="V94:Y94"/>
    <mergeCell ref="Q93:R93"/>
    <mergeCell ref="V59:W59"/>
    <mergeCell ref="V135:W135"/>
    <mergeCell ref="V71:Y71"/>
    <mergeCell ref="V88:Y88"/>
    <mergeCell ref="Q94:T94"/>
    <mergeCell ref="Q113:R113"/>
    <mergeCell ref="V114:Y114"/>
    <mergeCell ref="V66:Y66"/>
    <mergeCell ref="L87:M87"/>
    <mergeCell ref="Q66:T66"/>
    <mergeCell ref="Q71:T71"/>
    <mergeCell ref="L71:O71"/>
    <mergeCell ref="L66:O66"/>
    <mergeCell ref="Q87:R87"/>
    <mergeCell ref="L79:M79"/>
    <mergeCell ref="V87:W87"/>
    <mergeCell ref="Q60:T60"/>
    <mergeCell ref="Q65:R65"/>
    <mergeCell ref="Q47:R47"/>
    <mergeCell ref="Q54:T54"/>
    <mergeCell ref="Q70:R70"/>
    <mergeCell ref="Q59:R59"/>
    <mergeCell ref="Q48:T48"/>
    <mergeCell ref="V65:W65"/>
    <mergeCell ref="V60:Y60"/>
    <mergeCell ref="V54:Y54"/>
    <mergeCell ref="B9:X9"/>
    <mergeCell ref="V37:W37"/>
    <mergeCell ref="V10:Y10"/>
    <mergeCell ref="G10:J10"/>
    <mergeCell ref="Q10:T10"/>
    <mergeCell ref="V43:W43"/>
    <mergeCell ref="Q53:R53"/>
    <mergeCell ref="L10:O10"/>
    <mergeCell ref="L12:M12"/>
    <mergeCell ref="L37:M37"/>
    <mergeCell ref="Q38:T38"/>
    <mergeCell ref="V38:Y38"/>
    <mergeCell ref="V53:W53"/>
    <mergeCell ref="L43:M43"/>
    <mergeCell ref="L47:M47"/>
    <mergeCell ref="L14:O14"/>
    <mergeCell ref="V47:W47"/>
    <mergeCell ref="G43:H43"/>
    <mergeCell ref="L44:O44"/>
    <mergeCell ref="U7:X7"/>
    <mergeCell ref="Q43:R43"/>
    <mergeCell ref="Q12:R12"/>
    <mergeCell ref="V12:W12"/>
    <mergeCell ref="Q14:T14"/>
    <mergeCell ref="V44:Y44"/>
    <mergeCell ref="Q44:T44"/>
    <mergeCell ref="G38:J38"/>
    <mergeCell ref="L54:O54"/>
    <mergeCell ref="G88:J88"/>
    <mergeCell ref="G71:J71"/>
    <mergeCell ref="L70:M70"/>
    <mergeCell ref="L53:M53"/>
    <mergeCell ref="V14:Y14"/>
    <mergeCell ref="Q37:R37"/>
    <mergeCell ref="G37:H37"/>
    <mergeCell ref="L38:O38"/>
    <mergeCell ref="L48:O48"/>
    <mergeCell ref="G53:H53"/>
    <mergeCell ref="G44:J44"/>
    <mergeCell ref="G47:H47"/>
    <mergeCell ref="L59:M59"/>
    <mergeCell ref="L65:M65"/>
    <mergeCell ref="G139:H139"/>
    <mergeCell ref="L139:M139"/>
    <mergeCell ref="G93:H93"/>
    <mergeCell ref="G98:J98"/>
    <mergeCell ref="L98:O98"/>
    <mergeCell ref="G136:J136"/>
    <mergeCell ref="G103:H103"/>
    <mergeCell ref="G135:H135"/>
    <mergeCell ref="G118:H118"/>
    <mergeCell ref="V139:W139"/>
    <mergeCell ref="L119:O119"/>
    <mergeCell ref="Q119:T119"/>
    <mergeCell ref="Q118:R118"/>
    <mergeCell ref="L118:M118"/>
    <mergeCell ref="Q136:T136"/>
    <mergeCell ref="Q135:R135"/>
    <mergeCell ref="V119:Y119"/>
    <mergeCell ref="Q139:R139"/>
    <mergeCell ref="V136:Y136"/>
    <mergeCell ref="G65:H65"/>
    <mergeCell ref="B1:E1"/>
    <mergeCell ref="G97:H97"/>
    <mergeCell ref="Q7:T7"/>
    <mergeCell ref="L80:O80"/>
    <mergeCell ref="B12:C12"/>
    <mergeCell ref="B37:C37"/>
    <mergeCell ref="G59:H59"/>
    <mergeCell ref="G12:H12"/>
    <mergeCell ref="G14:J14"/>
    <mergeCell ref="B38:E38"/>
    <mergeCell ref="B44:E44"/>
    <mergeCell ref="B48:E48"/>
    <mergeCell ref="B54:E54"/>
    <mergeCell ref="G48:J48"/>
    <mergeCell ref="G54:J54"/>
    <mergeCell ref="B119:E119"/>
    <mergeCell ref="B136:E136"/>
    <mergeCell ref="R4:S5"/>
    <mergeCell ref="B10:E10"/>
    <mergeCell ref="B60:E60"/>
    <mergeCell ref="B66:E66"/>
    <mergeCell ref="B71:E71"/>
    <mergeCell ref="B94:E94"/>
    <mergeCell ref="F7:I7"/>
    <mergeCell ref="B14:E14"/>
    <mergeCell ref="T4:Y5"/>
    <mergeCell ref="C5:I5"/>
    <mergeCell ref="K5:M5"/>
    <mergeCell ref="O5:Q5"/>
    <mergeCell ref="O4:Q4"/>
    <mergeCell ref="C4:H4"/>
    <mergeCell ref="J4:M4"/>
  </mergeCells>
  <printOptions horizontalCentered="1"/>
  <pageMargins left="0.03937007874015748" right="0.03937007874015748" top="0.3937007874015748" bottom="0.3937007874015748" header="0.31496062992125984" footer="0.31496062992125984"/>
  <pageSetup horizontalDpi="600" verticalDpi="600" orientation="portrait" paperSize="12" scale="37" r:id="rId4"/>
  <headerFooter alignWithMargins="0">
    <oddFooter>&amp;C&amp;14- &amp;P -</oddFooter>
  </headerFooter>
  <rowBreaks count="1" manualBreakCount="1">
    <brk id="71" max="2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D36"/>
  <sheetViews>
    <sheetView showGridLines="0" showZeros="0" zoomScale="98" zoomScaleNormal="98" zoomScalePageLayoutView="0" workbookViewId="0" topLeftCell="A1">
      <selection activeCell="O4" sqref="O4"/>
    </sheetView>
  </sheetViews>
  <sheetFormatPr defaultColWidth="9.00390625" defaultRowHeight="30" customHeight="1"/>
  <cols>
    <col min="1" max="1" width="1.00390625" style="8" customWidth="1"/>
    <col min="2" max="2" width="25.75390625" style="8" customWidth="1"/>
    <col min="3" max="4" width="10.75390625" style="9" customWidth="1"/>
    <col min="5" max="5" width="10.625" style="9" hidden="1" customWidth="1"/>
    <col min="6" max="7" width="10.75390625" style="9" customWidth="1"/>
    <col min="8" max="8" width="10.625" style="9" hidden="1" customWidth="1"/>
    <col min="9" max="10" width="10.75390625" style="9" customWidth="1"/>
    <col min="11" max="11" width="10.625" style="9" hidden="1" customWidth="1"/>
    <col min="12" max="13" width="10.75390625" style="9" customWidth="1"/>
    <col min="14" max="14" width="10.625" style="9" hidden="1" customWidth="1"/>
    <col min="15" max="16" width="10.75390625" style="9" customWidth="1"/>
    <col min="17" max="17" width="10.625" style="9" hidden="1" customWidth="1"/>
    <col min="18" max="19" width="10.75390625" style="9" customWidth="1"/>
    <col min="20" max="20" width="9.00390625" style="8" customWidth="1"/>
    <col min="21" max="16384" width="9.00390625" style="8" customWidth="1"/>
  </cols>
  <sheetData>
    <row r="1" spans="2:19" ht="30" customHeight="1">
      <c r="B1" s="460" t="s">
        <v>147</v>
      </c>
      <c r="C1" s="460"/>
      <c r="D1" s="460"/>
      <c r="E1" s="460"/>
      <c r="F1" s="460"/>
      <c r="G1" s="460"/>
      <c r="H1" s="460"/>
      <c r="I1" s="460"/>
      <c r="J1" s="460"/>
      <c r="K1" s="460"/>
      <c r="L1" s="460"/>
      <c r="M1" s="460"/>
      <c r="N1" s="460"/>
      <c r="O1" s="460"/>
      <c r="P1" s="460"/>
      <c r="Q1" s="460"/>
      <c r="R1" s="460"/>
      <c r="S1" s="460"/>
    </row>
    <row r="2" spans="2:7" ht="30" customHeight="1">
      <c r="B2" s="459"/>
      <c r="C2" s="459"/>
      <c r="D2" s="459"/>
      <c r="E2" s="459"/>
      <c r="F2" s="459"/>
      <c r="G2" s="459"/>
    </row>
    <row r="3" spans="2:19" ht="30" customHeight="1">
      <c r="B3" s="458"/>
      <c r="C3" s="458"/>
      <c r="D3" s="458"/>
      <c r="E3" s="458"/>
      <c r="F3" s="458"/>
      <c r="G3" s="458"/>
      <c r="O3" s="455" t="s">
        <v>253</v>
      </c>
      <c r="P3" s="455"/>
      <c r="Q3" s="455"/>
      <c r="R3" s="455"/>
      <c r="S3" s="455"/>
    </row>
    <row r="4" spans="2:7" ht="30" customHeight="1" thickBot="1">
      <c r="B4" s="457"/>
      <c r="C4" s="457"/>
      <c r="D4" s="457"/>
      <c r="E4" s="457"/>
      <c r="F4" s="457"/>
      <c r="G4" s="457"/>
    </row>
    <row r="5" spans="2:19" s="14" customFormat="1" ht="30" customHeight="1" thickBot="1">
      <c r="B5" s="10" t="s">
        <v>105</v>
      </c>
      <c r="C5" s="461" t="s">
        <v>76</v>
      </c>
      <c r="D5" s="462"/>
      <c r="E5" s="11">
        <v>1</v>
      </c>
      <c r="F5" s="463" t="s">
        <v>2</v>
      </c>
      <c r="G5" s="462"/>
      <c r="H5" s="12">
        <v>2</v>
      </c>
      <c r="I5" s="454" t="s">
        <v>3</v>
      </c>
      <c r="J5" s="454"/>
      <c r="K5" s="13">
        <v>3</v>
      </c>
      <c r="L5" s="454" t="s">
        <v>4</v>
      </c>
      <c r="M5" s="454"/>
      <c r="N5" s="13">
        <v>4</v>
      </c>
      <c r="O5" s="454" t="s">
        <v>5</v>
      </c>
      <c r="P5" s="454"/>
      <c r="Q5" s="13">
        <v>5</v>
      </c>
      <c r="R5" s="454" t="s">
        <v>6</v>
      </c>
      <c r="S5" s="456"/>
    </row>
    <row r="6" spans="2:19" s="2" customFormat="1" ht="30" customHeight="1" thickBot="1" thickTop="1">
      <c r="B6" s="15"/>
      <c r="C6" s="16" t="s">
        <v>1</v>
      </c>
      <c r="D6" s="17" t="s">
        <v>108</v>
      </c>
      <c r="E6" s="18"/>
      <c r="F6" s="19" t="s">
        <v>1</v>
      </c>
      <c r="G6" s="17" t="s">
        <v>108</v>
      </c>
      <c r="H6" s="18"/>
      <c r="I6" s="16" t="s">
        <v>1</v>
      </c>
      <c r="J6" s="17" t="s">
        <v>108</v>
      </c>
      <c r="K6" s="20"/>
      <c r="L6" s="16" t="s">
        <v>1</v>
      </c>
      <c r="M6" s="17" t="s">
        <v>108</v>
      </c>
      <c r="N6" s="20"/>
      <c r="O6" s="16" t="s">
        <v>1</v>
      </c>
      <c r="P6" s="17" t="s">
        <v>108</v>
      </c>
      <c r="Q6" s="20"/>
      <c r="R6" s="16" t="s">
        <v>1</v>
      </c>
      <c r="S6" s="21" t="s">
        <v>108</v>
      </c>
    </row>
    <row r="7" spans="2:19" s="14" customFormat="1" ht="30" customHeight="1">
      <c r="B7" s="22" t="s">
        <v>231</v>
      </c>
      <c r="C7" s="23">
        <f>SUM(F7,I7,L7,O7,R7)</f>
        <v>58245</v>
      </c>
      <c r="D7" s="24">
        <f>SUM(G7,J7,M7,P7,S7)</f>
        <v>0</v>
      </c>
      <c r="E7" s="25"/>
      <c r="F7" s="26">
        <f>'佐賀県　折込部数表'!D37</f>
        <v>49690</v>
      </c>
      <c r="G7" s="24">
        <f>SUM('佐賀県　折込部数表'!E37)</f>
        <v>0</v>
      </c>
      <c r="H7" s="25"/>
      <c r="I7" s="27">
        <f>SUM('佐賀県　折込部数表'!I37)</f>
        <v>2685</v>
      </c>
      <c r="J7" s="24">
        <f>SUM('佐賀県　折込部数表'!J37)</f>
        <v>0</v>
      </c>
      <c r="K7" s="28"/>
      <c r="L7" s="27">
        <f>SUM('佐賀県　折込部数表'!N37)</f>
        <v>485</v>
      </c>
      <c r="M7" s="24">
        <f>SUM('佐賀県　折込部数表'!O37)</f>
        <v>0</v>
      </c>
      <c r="N7" s="28"/>
      <c r="O7" s="27">
        <f>SUM('佐賀県　折込部数表'!S37)</f>
        <v>4675</v>
      </c>
      <c r="P7" s="24">
        <f>SUM('佐賀県　折込部数表'!T37)</f>
        <v>0</v>
      </c>
      <c r="Q7" s="28"/>
      <c r="R7" s="27">
        <f>SUM('佐賀県　折込部数表'!X37)</f>
        <v>710</v>
      </c>
      <c r="S7" s="29">
        <f>SUM('佐賀県　折込部数表'!Y37)</f>
        <v>0</v>
      </c>
    </row>
    <row r="8" spans="2:19" s="14" customFormat="1" ht="30" customHeight="1">
      <c r="B8" s="30" t="s">
        <v>73</v>
      </c>
      <c r="C8" s="23">
        <f aca="true" t="shared" si="0" ref="C8:C22">SUM(F8,I8,L8,O8,R8)</f>
        <v>6475</v>
      </c>
      <c r="D8" s="24">
        <f aca="true" t="shared" si="1" ref="D8:D22">SUM(G8,J8,M8,P8,S8)</f>
        <v>0</v>
      </c>
      <c r="E8" s="32"/>
      <c r="F8" s="33">
        <f>'佐賀県　折込部数表'!D43</f>
        <v>6045</v>
      </c>
      <c r="G8" s="31">
        <f>SUM('佐賀県　折込部数表'!E43)</f>
        <v>0</v>
      </c>
      <c r="H8" s="32"/>
      <c r="I8" s="23">
        <f>SUM('佐賀県　折込部数表'!I43)</f>
        <v>0</v>
      </c>
      <c r="J8" s="31">
        <f>SUM('佐賀県　折込部数表'!J43)</f>
        <v>0</v>
      </c>
      <c r="K8" s="34"/>
      <c r="L8" s="23"/>
      <c r="M8" s="31"/>
      <c r="N8" s="34"/>
      <c r="O8" s="23">
        <f>SUM('佐賀県　折込部数表'!S43)</f>
        <v>430</v>
      </c>
      <c r="P8" s="31">
        <f>SUM('佐賀県　折込部数表'!T43)</f>
        <v>0</v>
      </c>
      <c r="Q8" s="34"/>
      <c r="R8" s="23">
        <f>SUM('佐賀県　折込部数表'!X43)</f>
        <v>0</v>
      </c>
      <c r="S8" s="35">
        <f>SUM('佐賀県　折込部数表'!Y43)</f>
        <v>0</v>
      </c>
    </row>
    <row r="9" spans="2:19" s="14" customFormat="1" ht="30" customHeight="1">
      <c r="B9" s="30" t="s">
        <v>148</v>
      </c>
      <c r="C9" s="23">
        <f t="shared" si="0"/>
        <v>3140</v>
      </c>
      <c r="D9" s="24">
        <f t="shared" si="1"/>
        <v>0</v>
      </c>
      <c r="E9" s="32"/>
      <c r="F9" s="33">
        <f>'佐賀県　折込部数表'!D47</f>
        <v>2130</v>
      </c>
      <c r="G9" s="31">
        <f>SUM('佐賀県　折込部数表'!E47)</f>
        <v>0</v>
      </c>
      <c r="H9" s="32"/>
      <c r="I9" s="23">
        <f>SUM('佐賀県　折込部数表'!I47)</f>
        <v>0</v>
      </c>
      <c r="J9" s="31">
        <f>SUM('佐賀県　折込部数表'!J47)</f>
        <v>0</v>
      </c>
      <c r="K9" s="34"/>
      <c r="L9" s="23"/>
      <c r="M9" s="31"/>
      <c r="N9" s="34"/>
      <c r="O9" s="23">
        <f>SUM('佐賀県　折込部数表'!S47)</f>
        <v>1010</v>
      </c>
      <c r="P9" s="31">
        <f>SUM('佐賀県　折込部数表'!T47)</f>
        <v>0</v>
      </c>
      <c r="Q9" s="34"/>
      <c r="R9" s="23">
        <f>SUM('佐賀県　折込部数表'!X47)</f>
        <v>0</v>
      </c>
      <c r="S9" s="35">
        <f>SUM('佐賀県　折込部数表'!Y47)</f>
        <v>0</v>
      </c>
    </row>
    <row r="10" spans="2:19" s="14" customFormat="1" ht="30" customHeight="1">
      <c r="B10" s="30" t="s">
        <v>22</v>
      </c>
      <c r="C10" s="23">
        <f t="shared" si="0"/>
        <v>8715</v>
      </c>
      <c r="D10" s="24">
        <f t="shared" si="1"/>
        <v>0</v>
      </c>
      <c r="E10" s="32"/>
      <c r="F10" s="33">
        <f>'佐賀県　折込部数表'!D53</f>
        <v>3005</v>
      </c>
      <c r="G10" s="31">
        <f>SUM('佐賀県　折込部数表'!E53)</f>
        <v>0</v>
      </c>
      <c r="H10" s="32"/>
      <c r="I10" s="23">
        <f>SUM('佐賀県　折込部数表'!I53)</f>
        <v>270</v>
      </c>
      <c r="J10" s="31">
        <f>SUM('佐賀県　折込部数表'!J53)</f>
        <v>0</v>
      </c>
      <c r="K10" s="34"/>
      <c r="L10" s="23">
        <f>SUM('佐賀県　折込部数表'!N53)</f>
        <v>0</v>
      </c>
      <c r="M10" s="31">
        <f>SUM('佐賀県　折込部数表'!O53)</f>
        <v>0</v>
      </c>
      <c r="N10" s="34"/>
      <c r="O10" s="23">
        <f>SUM('佐賀県　折込部数表'!S53)</f>
        <v>1605</v>
      </c>
      <c r="P10" s="31">
        <f>SUM('佐賀県　折込部数表'!T53)</f>
        <v>0</v>
      </c>
      <c r="Q10" s="34"/>
      <c r="R10" s="23">
        <f>SUM('佐賀県　折込部数表'!X53)</f>
        <v>3835</v>
      </c>
      <c r="S10" s="35">
        <f>SUM('佐賀県　折込部数表'!Y53)</f>
        <v>0</v>
      </c>
    </row>
    <row r="11" spans="2:19" s="14" customFormat="1" ht="30" customHeight="1">
      <c r="B11" s="30" t="s">
        <v>27</v>
      </c>
      <c r="C11" s="23">
        <f t="shared" si="0"/>
        <v>11530</v>
      </c>
      <c r="D11" s="24">
        <f t="shared" si="1"/>
        <v>0</v>
      </c>
      <c r="E11" s="32"/>
      <c r="F11" s="33">
        <f>'佐賀県　折込部数表'!D59</f>
        <v>1980</v>
      </c>
      <c r="G11" s="31">
        <f>SUM('佐賀県　折込部数表'!E59)</f>
        <v>0</v>
      </c>
      <c r="H11" s="32"/>
      <c r="I11" s="23">
        <f>SUM('佐賀県　折込部数表'!I59)</f>
        <v>0</v>
      </c>
      <c r="J11" s="31">
        <f>SUM('佐賀県　折込部数表'!J59)</f>
        <v>0</v>
      </c>
      <c r="K11" s="34"/>
      <c r="L11" s="23">
        <f>SUM('佐賀県　折込部数表'!N59)</f>
        <v>0</v>
      </c>
      <c r="M11" s="31">
        <f>SUM('佐賀県　折込部数表'!O59)</f>
        <v>0</v>
      </c>
      <c r="N11" s="34"/>
      <c r="O11" s="23">
        <f>SUM('佐賀県　折込部数表'!S59)</f>
        <v>2575</v>
      </c>
      <c r="P11" s="31">
        <f>SUM('佐賀県　折込部数表'!T59)</f>
        <v>0</v>
      </c>
      <c r="Q11" s="34"/>
      <c r="R11" s="23">
        <f>SUM('佐賀県　折込部数表'!X59)</f>
        <v>6975</v>
      </c>
      <c r="S11" s="35">
        <f>SUM('佐賀県　折込部数表'!Y59)</f>
        <v>0</v>
      </c>
    </row>
    <row r="12" spans="2:19" s="14" customFormat="1" ht="30" customHeight="1">
      <c r="B12" s="30" t="s">
        <v>33</v>
      </c>
      <c r="C12" s="23">
        <f t="shared" si="0"/>
        <v>9430</v>
      </c>
      <c r="D12" s="24">
        <f t="shared" si="1"/>
        <v>0</v>
      </c>
      <c r="E12" s="32"/>
      <c r="F12" s="33">
        <f>'佐賀県　折込部数表'!D65</f>
        <v>8680</v>
      </c>
      <c r="G12" s="31">
        <f>SUM('佐賀県　折込部数表'!E65)</f>
        <v>0</v>
      </c>
      <c r="H12" s="32"/>
      <c r="I12" s="23">
        <f>SUM('佐賀県　折込部数表'!I65)</f>
        <v>0</v>
      </c>
      <c r="J12" s="31">
        <f>SUM('佐賀県　折込部数表'!J65)</f>
        <v>0</v>
      </c>
      <c r="K12" s="34"/>
      <c r="L12" s="23">
        <f>SUM('佐賀県　折込部数表'!N65)</f>
        <v>0</v>
      </c>
      <c r="M12" s="31">
        <f>SUM('佐賀県　折込部数表'!O65)</f>
        <v>0</v>
      </c>
      <c r="N12" s="34"/>
      <c r="O12" s="23">
        <f>SUM('佐賀県　折込部数表'!S65)</f>
        <v>750</v>
      </c>
      <c r="P12" s="31">
        <f>SUM('佐賀県　折込部数表'!T65)</f>
        <v>0</v>
      </c>
      <c r="Q12" s="34"/>
      <c r="R12" s="23">
        <f>SUM('佐賀県　折込部数表'!X65)</f>
        <v>0</v>
      </c>
      <c r="S12" s="35">
        <f>SUM('佐賀県　折込部数表'!Y65)</f>
        <v>0</v>
      </c>
    </row>
    <row r="13" spans="2:19" s="14" customFormat="1" ht="30" customHeight="1">
      <c r="B13" s="30" t="s">
        <v>37</v>
      </c>
      <c r="C13" s="23">
        <f t="shared" si="0"/>
        <v>4610</v>
      </c>
      <c r="D13" s="24">
        <f t="shared" si="1"/>
        <v>0</v>
      </c>
      <c r="E13" s="32"/>
      <c r="F13" s="33">
        <f>'佐賀県　折込部数表'!D70</f>
        <v>3885</v>
      </c>
      <c r="G13" s="31">
        <f>SUM('佐賀県　折込部数表'!E70)</f>
        <v>0</v>
      </c>
      <c r="H13" s="32"/>
      <c r="I13" s="23">
        <f>SUM('佐賀県　折込部数表'!I70)</f>
        <v>140</v>
      </c>
      <c r="J13" s="31">
        <f>SUM('佐賀県　折込部数表'!J70)</f>
        <v>0</v>
      </c>
      <c r="K13" s="34"/>
      <c r="L13" s="23">
        <f>SUM('佐賀県　折込部数表'!N70)</f>
        <v>585</v>
      </c>
      <c r="M13" s="31">
        <f>SUM('佐賀県　折込部数表'!O70)</f>
        <v>0</v>
      </c>
      <c r="N13" s="34"/>
      <c r="O13" s="23"/>
      <c r="P13" s="31"/>
      <c r="Q13" s="34"/>
      <c r="R13" s="23"/>
      <c r="S13" s="35"/>
    </row>
    <row r="14" spans="2:19" s="14" customFormat="1" ht="30" customHeight="1">
      <c r="B14" s="30" t="s">
        <v>41</v>
      </c>
      <c r="C14" s="23">
        <f t="shared" si="0"/>
        <v>10460</v>
      </c>
      <c r="D14" s="24">
        <f>SUM(G14,J14,M14,P14,S14)</f>
        <v>0</v>
      </c>
      <c r="E14" s="32"/>
      <c r="F14" s="65">
        <f>'佐賀県　折込部数表'!D79</f>
        <v>9710</v>
      </c>
      <c r="G14" s="31">
        <f>SUM('佐賀県　折込部数表'!E79)</f>
        <v>0</v>
      </c>
      <c r="H14" s="32"/>
      <c r="I14" s="67"/>
      <c r="J14" s="31"/>
      <c r="K14" s="32"/>
      <c r="L14" s="67">
        <f>SUM('佐賀県　折込部数表'!G79)</f>
        <v>0</v>
      </c>
      <c r="M14" s="31">
        <f>SUM('佐賀県　折込部数表'!H79)</f>
        <v>0</v>
      </c>
      <c r="N14" s="32"/>
      <c r="O14" s="67">
        <f>'佐賀県　折込部数表'!S79</f>
        <v>750</v>
      </c>
      <c r="P14" s="68">
        <f>'佐賀県　折込部数表'!T79</f>
        <v>0</v>
      </c>
      <c r="Q14" s="32"/>
      <c r="R14" s="67">
        <f>'佐賀県　折込部数表'!X79</f>
        <v>0</v>
      </c>
      <c r="S14" s="66">
        <f>'佐賀県　折込部数表'!Y79</f>
        <v>0</v>
      </c>
    </row>
    <row r="15" spans="2:19" s="14" customFormat="1" ht="30" customHeight="1">
      <c r="B15" s="30" t="s">
        <v>43</v>
      </c>
      <c r="C15" s="23">
        <f t="shared" si="0"/>
        <v>9330</v>
      </c>
      <c r="D15" s="24">
        <f t="shared" si="1"/>
        <v>0</v>
      </c>
      <c r="E15" s="32"/>
      <c r="F15" s="33">
        <f>'佐賀県　折込部数表'!D87</f>
        <v>8950</v>
      </c>
      <c r="G15" s="31">
        <f>SUM('佐賀県　折込部数表'!E87)</f>
        <v>0</v>
      </c>
      <c r="H15" s="32"/>
      <c r="I15" s="23"/>
      <c r="J15" s="31"/>
      <c r="K15" s="34"/>
      <c r="L15" s="23"/>
      <c r="M15" s="31"/>
      <c r="N15" s="34"/>
      <c r="O15" s="23">
        <f>SUM('佐賀県　折込部数表'!S87)</f>
        <v>380</v>
      </c>
      <c r="P15" s="31">
        <f>SUM('佐賀県　折込部数表'!T87)</f>
        <v>0</v>
      </c>
      <c r="Q15" s="34"/>
      <c r="R15" s="23">
        <f>SUM('佐賀県　折込部数表'!X87)</f>
        <v>0</v>
      </c>
      <c r="S15" s="35">
        <f>SUM('佐賀県　折込部数表'!Y87)</f>
        <v>0</v>
      </c>
    </row>
    <row r="16" spans="2:19" s="14" customFormat="1" ht="30" customHeight="1">
      <c r="B16" s="30" t="s">
        <v>47</v>
      </c>
      <c r="C16" s="23">
        <f t="shared" si="0"/>
        <v>6490</v>
      </c>
      <c r="D16" s="24">
        <f t="shared" si="1"/>
        <v>0</v>
      </c>
      <c r="E16" s="32"/>
      <c r="F16" s="33">
        <f>'佐賀県　折込部数表'!D93</f>
        <v>6490</v>
      </c>
      <c r="G16" s="31">
        <f>SUM('佐賀県　折込部数表'!E93)</f>
        <v>0</v>
      </c>
      <c r="H16" s="32"/>
      <c r="I16" s="23"/>
      <c r="J16" s="31"/>
      <c r="K16" s="34"/>
      <c r="L16" s="23"/>
      <c r="M16" s="31"/>
      <c r="N16" s="34"/>
      <c r="O16" s="23"/>
      <c r="P16" s="31"/>
      <c r="Q16" s="34"/>
      <c r="R16" s="23"/>
      <c r="S16" s="35"/>
    </row>
    <row r="17" spans="2:19" s="14" customFormat="1" ht="30" customHeight="1">
      <c r="B17" s="30" t="s">
        <v>51</v>
      </c>
      <c r="C17" s="23">
        <f t="shared" si="0"/>
        <v>1770</v>
      </c>
      <c r="D17" s="24">
        <f t="shared" si="1"/>
        <v>0</v>
      </c>
      <c r="E17" s="32"/>
      <c r="F17" s="33">
        <f>'佐賀県　折込部数表'!D97</f>
        <v>1770</v>
      </c>
      <c r="G17" s="31">
        <f>SUM('佐賀県　折込部数表'!E97)</f>
        <v>0</v>
      </c>
      <c r="H17" s="32"/>
      <c r="I17" s="23"/>
      <c r="J17" s="31"/>
      <c r="K17" s="34"/>
      <c r="L17" s="23"/>
      <c r="M17" s="31"/>
      <c r="N17" s="34"/>
      <c r="O17" s="23"/>
      <c r="P17" s="31"/>
      <c r="Q17" s="34"/>
      <c r="R17" s="23">
        <f>SUM('佐賀県　折込部数表'!X97)</f>
        <v>0</v>
      </c>
      <c r="S17" s="35">
        <f>SUM('佐賀県　折込部数表'!Y97)</f>
        <v>0</v>
      </c>
    </row>
    <row r="18" spans="2:19" s="14" customFormat="1" ht="30" customHeight="1">
      <c r="B18" s="30" t="s">
        <v>74</v>
      </c>
      <c r="C18" s="23">
        <f t="shared" si="0"/>
        <v>5940</v>
      </c>
      <c r="D18" s="24">
        <f t="shared" si="1"/>
        <v>0</v>
      </c>
      <c r="E18" s="32"/>
      <c r="F18" s="33">
        <f>'佐賀県　折込部数表'!D103</f>
        <v>3730</v>
      </c>
      <c r="G18" s="31">
        <f>SUM('佐賀県　折込部数表'!E103)</f>
        <v>0</v>
      </c>
      <c r="H18" s="32"/>
      <c r="I18" s="23"/>
      <c r="J18" s="31"/>
      <c r="K18" s="34"/>
      <c r="L18" s="23"/>
      <c r="M18" s="31"/>
      <c r="N18" s="34"/>
      <c r="O18" s="23">
        <f>SUM('佐賀県　折込部数表'!S103)</f>
        <v>825</v>
      </c>
      <c r="P18" s="31">
        <f>SUM('佐賀県　折込部数表'!T103)</f>
        <v>0</v>
      </c>
      <c r="Q18" s="34"/>
      <c r="R18" s="23">
        <f>SUM('佐賀県　折込部数表'!X103)</f>
        <v>1385</v>
      </c>
      <c r="S18" s="35">
        <f>SUM('佐賀県　折込部数表'!Y103)</f>
        <v>0</v>
      </c>
    </row>
    <row r="19" spans="2:19" s="14" customFormat="1" ht="30" customHeight="1">
      <c r="B19" s="30" t="s">
        <v>54</v>
      </c>
      <c r="C19" s="23">
        <f t="shared" si="0"/>
        <v>11490</v>
      </c>
      <c r="D19" s="24">
        <f t="shared" si="1"/>
        <v>0</v>
      </c>
      <c r="E19" s="32"/>
      <c r="F19" s="33">
        <f>'佐賀県　折込部数表'!D113</f>
        <v>8485</v>
      </c>
      <c r="G19" s="31">
        <f>SUM('佐賀県　折込部数表'!E113)</f>
        <v>0</v>
      </c>
      <c r="H19" s="32"/>
      <c r="I19" s="23">
        <f>SUM('佐賀県　折込部数表'!I113)</f>
        <v>855</v>
      </c>
      <c r="J19" s="31">
        <f>SUM('佐賀県　折込部数表'!J113)</f>
        <v>0</v>
      </c>
      <c r="K19" s="34"/>
      <c r="L19" s="23">
        <f>SUM('佐賀県　折込部数表'!N113)</f>
        <v>0</v>
      </c>
      <c r="M19" s="31">
        <f>SUM('佐賀県　折込部数表'!O113)</f>
        <v>0</v>
      </c>
      <c r="N19" s="34"/>
      <c r="O19" s="23">
        <f>SUM('佐賀県　折込部数表'!S113)</f>
        <v>925</v>
      </c>
      <c r="P19" s="31">
        <f>SUM('佐賀県　折込部数表'!T113)</f>
        <v>0</v>
      </c>
      <c r="Q19" s="34"/>
      <c r="R19" s="23">
        <f>SUM('佐賀県　折込部数表'!X113)</f>
        <v>1225</v>
      </c>
      <c r="S19" s="35">
        <f>SUM('佐賀県　折込部数表'!Y113)</f>
        <v>0</v>
      </c>
    </row>
    <row r="20" spans="2:19" s="14" customFormat="1" ht="30" customHeight="1">
      <c r="B20" s="36" t="s">
        <v>59</v>
      </c>
      <c r="C20" s="23">
        <f t="shared" si="0"/>
        <v>4675</v>
      </c>
      <c r="D20" s="24">
        <f t="shared" si="1"/>
        <v>0</v>
      </c>
      <c r="E20" s="39"/>
      <c r="F20" s="40">
        <f>'佐賀県　折込部数表'!D118</f>
        <v>2785</v>
      </c>
      <c r="G20" s="38">
        <f>SUM('佐賀県　折込部数表'!E118)</f>
        <v>0</v>
      </c>
      <c r="H20" s="39"/>
      <c r="I20" s="37"/>
      <c r="J20" s="38"/>
      <c r="K20" s="41"/>
      <c r="L20" s="37"/>
      <c r="M20" s="38"/>
      <c r="N20" s="41"/>
      <c r="O20" s="37">
        <f>SUM('佐賀県　折込部数表'!S118)</f>
        <v>550</v>
      </c>
      <c r="P20" s="38">
        <f>SUM('佐賀県　折込部数表'!T118)</f>
        <v>0</v>
      </c>
      <c r="Q20" s="41"/>
      <c r="R20" s="37">
        <f>SUM('佐賀県　折込部数表'!X118)</f>
        <v>1340</v>
      </c>
      <c r="S20" s="42">
        <f>SUM('佐賀県　折込部数表'!Y118)</f>
        <v>0</v>
      </c>
    </row>
    <row r="21" spans="2:19" s="14" customFormat="1" ht="30" customHeight="1">
      <c r="B21" s="43" t="s">
        <v>100</v>
      </c>
      <c r="C21" s="23">
        <f t="shared" si="0"/>
        <v>22615</v>
      </c>
      <c r="D21" s="24">
        <f t="shared" si="1"/>
        <v>0</v>
      </c>
      <c r="E21" s="32"/>
      <c r="F21" s="33">
        <f>'佐賀県　折込部数表'!D135</f>
        <v>12655</v>
      </c>
      <c r="G21" s="31">
        <f>SUM('佐賀県　折込部数表'!E135)</f>
        <v>0</v>
      </c>
      <c r="H21" s="32"/>
      <c r="I21" s="23">
        <f>SUM('佐賀県　折込部数表'!I135)</f>
        <v>610</v>
      </c>
      <c r="J21" s="31">
        <f>SUM('佐賀県　折込部数表'!J135)</f>
        <v>0</v>
      </c>
      <c r="K21" s="34"/>
      <c r="L21" s="23">
        <f>SUM('佐賀県　折込部数表'!N135)</f>
        <v>625</v>
      </c>
      <c r="M21" s="31">
        <f>SUM('佐賀県　折込部数表'!O135)</f>
        <v>0</v>
      </c>
      <c r="N21" s="34"/>
      <c r="O21" s="23">
        <f>SUM('佐賀県　折込部数表'!S135)</f>
        <v>2520</v>
      </c>
      <c r="P21" s="31">
        <f>SUM('佐賀県　折込部数表'!T135)</f>
        <v>0</v>
      </c>
      <c r="Q21" s="34"/>
      <c r="R21" s="23">
        <f>SUM('佐賀県　折込部数表'!X135)</f>
        <v>6205</v>
      </c>
      <c r="S21" s="35">
        <f>SUM('佐賀県　折込部数表'!Y135)</f>
        <v>0</v>
      </c>
    </row>
    <row r="22" spans="2:19" s="14" customFormat="1" ht="30" customHeight="1" thickBot="1">
      <c r="B22" s="44" t="s">
        <v>75</v>
      </c>
      <c r="C22" s="286">
        <f t="shared" si="0"/>
        <v>1140</v>
      </c>
      <c r="D22" s="287">
        <f t="shared" si="1"/>
        <v>0</v>
      </c>
      <c r="E22" s="47"/>
      <c r="F22" s="48">
        <f>'佐賀県　折込部数表'!D139</f>
        <v>1140</v>
      </c>
      <c r="G22" s="46">
        <f>SUM('佐賀県　折込部数表'!E139)</f>
        <v>0</v>
      </c>
      <c r="H22" s="47"/>
      <c r="I22" s="45"/>
      <c r="J22" s="46"/>
      <c r="K22" s="49"/>
      <c r="L22" s="45"/>
      <c r="M22" s="46"/>
      <c r="N22" s="49"/>
      <c r="O22" s="45"/>
      <c r="P22" s="46"/>
      <c r="Q22" s="49"/>
      <c r="R22" s="45"/>
      <c r="S22" s="50"/>
    </row>
    <row r="23" spans="2:19" s="14" customFormat="1" ht="30" customHeight="1" thickBot="1" thickTop="1">
      <c r="B23" s="51" t="s">
        <v>104</v>
      </c>
      <c r="C23" s="52">
        <f>SUM(C7:C22)</f>
        <v>176055</v>
      </c>
      <c r="D23" s="53">
        <f>SUM(D7:D22)</f>
        <v>0</v>
      </c>
      <c r="E23" s="54"/>
      <c r="F23" s="55">
        <f>SUM(F7:F22)</f>
        <v>131130</v>
      </c>
      <c r="G23" s="53">
        <f>SUM(G7:G22)</f>
        <v>0</v>
      </c>
      <c r="H23" s="54"/>
      <c r="I23" s="52">
        <f>SUM(I7:I22)</f>
        <v>4560</v>
      </c>
      <c r="J23" s="53">
        <f>SUM(J7:J22)</f>
        <v>0</v>
      </c>
      <c r="K23" s="56"/>
      <c r="L23" s="52">
        <f>SUM(L7:L22)</f>
        <v>1695</v>
      </c>
      <c r="M23" s="53">
        <f>SUM(M7:M22)</f>
        <v>0</v>
      </c>
      <c r="N23" s="56"/>
      <c r="O23" s="52">
        <f>SUM(O7:O22)</f>
        <v>16995</v>
      </c>
      <c r="P23" s="53">
        <f>SUM(P7:P22)</f>
        <v>0</v>
      </c>
      <c r="Q23" s="56"/>
      <c r="R23" s="52">
        <f>SUM(R7:R22)</f>
        <v>21675</v>
      </c>
      <c r="S23" s="285">
        <f>SUM(S7:S22)</f>
        <v>0</v>
      </c>
    </row>
    <row r="24" spans="3:19" s="2" customFormat="1" ht="30" customHeight="1">
      <c r="C24" s="57"/>
      <c r="D24" s="57"/>
      <c r="E24" s="57"/>
      <c r="F24" s="57"/>
      <c r="G24" s="57"/>
      <c r="H24" s="57"/>
      <c r="I24" s="57"/>
      <c r="J24" s="57"/>
      <c r="K24" s="57"/>
      <c r="L24" s="57"/>
      <c r="M24" s="57"/>
      <c r="N24" s="57"/>
      <c r="O24" s="57"/>
      <c r="P24" s="57"/>
      <c r="Q24" s="57"/>
      <c r="R24" s="57"/>
      <c r="S24" s="58" t="s">
        <v>99</v>
      </c>
    </row>
    <row r="25" spans="3:19" s="2" customFormat="1" ht="30" customHeight="1">
      <c r="C25" s="57"/>
      <c r="D25" s="57"/>
      <c r="E25" s="57"/>
      <c r="F25" s="57"/>
      <c r="G25" s="57"/>
      <c r="H25" s="57"/>
      <c r="I25" s="57"/>
      <c r="J25" s="57"/>
      <c r="K25" s="57"/>
      <c r="L25" s="57"/>
      <c r="M25" s="57"/>
      <c r="N25" s="57"/>
      <c r="O25" s="57"/>
      <c r="P25" s="57"/>
      <c r="Q25" s="57"/>
      <c r="R25" s="57"/>
      <c r="S25" s="57"/>
    </row>
    <row r="26" spans="3:19" s="2" customFormat="1" ht="30" customHeight="1">
      <c r="C26" s="57"/>
      <c r="D26" s="57"/>
      <c r="E26" s="57"/>
      <c r="F26" s="57"/>
      <c r="G26" s="57"/>
      <c r="H26" s="57"/>
      <c r="I26" s="57"/>
      <c r="J26" s="57"/>
      <c r="K26" s="57"/>
      <c r="L26" s="57"/>
      <c r="M26" s="57"/>
      <c r="N26" s="57"/>
      <c r="O26" s="57"/>
      <c r="P26" s="57"/>
      <c r="Q26" s="57"/>
      <c r="R26" s="57"/>
      <c r="S26" s="57"/>
    </row>
    <row r="27" spans="1:30" s="60" customFormat="1" ht="23.25" customHeight="1">
      <c r="A27" s="59"/>
      <c r="B27" s="1" t="s">
        <v>143</v>
      </c>
      <c r="C27" s="6"/>
      <c r="D27" s="7"/>
      <c r="E27" s="5"/>
      <c r="F27" s="5"/>
      <c r="G27" s="5"/>
      <c r="H27" s="5"/>
      <c r="L27" s="61"/>
      <c r="M27" s="62"/>
      <c r="Q27" s="61"/>
      <c r="R27" s="62"/>
      <c r="T27" s="62"/>
      <c r="X27" s="61"/>
      <c r="Y27" s="62"/>
      <c r="AC27" s="61"/>
      <c r="AD27" s="62"/>
    </row>
    <row r="28" spans="1:30" s="3" customFormat="1" ht="19.5">
      <c r="A28" s="264"/>
      <c r="B28" s="265" t="s">
        <v>232</v>
      </c>
      <c r="C28" s="266"/>
      <c r="D28" s="267"/>
      <c r="E28" s="268"/>
      <c r="F28" s="268"/>
      <c r="G28" s="268"/>
      <c r="H28" s="268"/>
      <c r="L28" s="269"/>
      <c r="M28" s="270"/>
      <c r="Q28" s="269"/>
      <c r="R28" s="270"/>
      <c r="T28" s="270"/>
      <c r="X28" s="269"/>
      <c r="Y28" s="270"/>
      <c r="AC28" s="269"/>
      <c r="AD28" s="270"/>
    </row>
    <row r="29" spans="1:30" s="3" customFormat="1" ht="19.5">
      <c r="A29" s="264"/>
      <c r="B29" s="265" t="s">
        <v>144</v>
      </c>
      <c r="C29" s="266"/>
      <c r="D29" s="267"/>
      <c r="E29" s="268"/>
      <c r="F29" s="268"/>
      <c r="G29" s="268"/>
      <c r="H29" s="268"/>
      <c r="L29" s="269"/>
      <c r="M29" s="270"/>
      <c r="Q29" s="269"/>
      <c r="R29" s="270"/>
      <c r="T29" s="270"/>
      <c r="X29" s="269"/>
      <c r="Y29" s="270"/>
      <c r="AC29" s="269"/>
      <c r="AD29" s="270"/>
    </row>
    <row r="30" spans="1:30" s="3" customFormat="1" ht="19.5">
      <c r="A30" s="264"/>
      <c r="B30" s="265" t="s">
        <v>197</v>
      </c>
      <c r="C30" s="266"/>
      <c r="D30" s="267"/>
      <c r="E30" s="268"/>
      <c r="F30" s="268"/>
      <c r="G30" s="268"/>
      <c r="H30" s="268"/>
      <c r="L30" s="269"/>
      <c r="M30" s="270"/>
      <c r="Q30" s="269"/>
      <c r="R30" s="270"/>
      <c r="T30" s="270"/>
      <c r="X30" s="269"/>
      <c r="Y30" s="270"/>
      <c r="AC30" s="269"/>
      <c r="AD30" s="270"/>
    </row>
    <row r="31" spans="1:24" s="275" customFormat="1" ht="19.5" customHeight="1">
      <c r="A31" s="271"/>
      <c r="B31" s="265" t="s">
        <v>198</v>
      </c>
      <c r="C31" s="272"/>
      <c r="D31" s="273"/>
      <c r="E31" s="274"/>
      <c r="F31" s="274"/>
      <c r="G31" s="274"/>
      <c r="K31" s="276"/>
      <c r="L31" s="277"/>
      <c r="N31" s="276"/>
      <c r="O31" s="277"/>
      <c r="R31" s="277"/>
      <c r="T31" s="277"/>
      <c r="V31" s="276"/>
      <c r="W31" s="277"/>
      <c r="X31" s="277"/>
    </row>
    <row r="32" spans="1:30" s="3" customFormat="1" ht="19.5">
      <c r="A32" s="264"/>
      <c r="B32" s="265"/>
      <c r="C32" s="266"/>
      <c r="D32" s="267"/>
      <c r="E32" s="268"/>
      <c r="F32" s="268"/>
      <c r="G32" s="268"/>
      <c r="H32" s="268"/>
      <c r="L32" s="269"/>
      <c r="M32" s="270"/>
      <c r="Q32" s="269"/>
      <c r="R32" s="270"/>
      <c r="T32" s="270"/>
      <c r="X32" s="269"/>
      <c r="Y32" s="270"/>
      <c r="AC32" s="269"/>
      <c r="AD32" s="270"/>
    </row>
    <row r="33" ht="19.5" customHeight="1">
      <c r="B33" s="63"/>
    </row>
    <row r="34" ht="19.5" customHeight="1">
      <c r="B34" s="64"/>
    </row>
    <row r="35" ht="19.5" customHeight="1">
      <c r="B35" s="64"/>
    </row>
    <row r="36" ht="19.5" customHeight="1">
      <c r="B36" s="63"/>
    </row>
  </sheetData>
  <sheetProtection sheet="1" formatCells="0" formatColumns="0"/>
  <mergeCells count="11">
    <mergeCell ref="B1:S1"/>
    <mergeCell ref="C5:D5"/>
    <mergeCell ref="F5:G5"/>
    <mergeCell ref="I5:J5"/>
    <mergeCell ref="L5:M5"/>
    <mergeCell ref="O5:P5"/>
    <mergeCell ref="O3:S3"/>
    <mergeCell ref="R5:S5"/>
    <mergeCell ref="B4:G4"/>
    <mergeCell ref="B3:G3"/>
    <mergeCell ref="B2:G2"/>
  </mergeCells>
  <printOptions horizontalCentered="1"/>
  <pageMargins left="0.2362204724409449" right="0.2362204724409449" top="0.7480314960629921" bottom="0.7480314960629921" header="0.31496062992125984" footer="0.31496062992125984"/>
  <pageSetup horizontalDpi="600" verticalDpi="600" orientation="portrait" paperSize="9" scale="60" r:id="rId2"/>
  <headerFooter alignWithMargins="0">
    <oddFooter>&amp;C&amp;12-3-</oddFooter>
  </headerFooter>
  <drawing r:id="rId1"/>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1">
      <selection activeCell="O26" sqref="O26"/>
    </sheetView>
  </sheetViews>
  <sheetFormatPr defaultColWidth="9.00390625" defaultRowHeight="13.5"/>
  <cols>
    <col min="1" max="16384" width="9.00390625" style="278" customWidth="1"/>
  </cols>
  <sheetData>
    <row r="1" ht="18.75">
      <c r="A1" s="278" t="s">
        <v>254</v>
      </c>
    </row>
    <row r="2" ht="18.75">
      <c r="A2" s="336" t="s">
        <v>258</v>
      </c>
    </row>
    <row r="3" spans="1:10" ht="18.75">
      <c r="A3" s="278" t="s">
        <v>241</v>
      </c>
      <c r="C3" s="464"/>
      <c r="D3" s="464"/>
      <c r="I3" s="464"/>
      <c r="J3" s="464"/>
    </row>
    <row r="4" spans="3:10" ht="18.75">
      <c r="C4" s="464" t="s">
        <v>228</v>
      </c>
      <c r="D4" s="464"/>
      <c r="I4" s="464" t="s">
        <v>229</v>
      </c>
      <c r="J4" s="464"/>
    </row>
    <row r="5" spans="9:13" ht="8.25" customHeight="1">
      <c r="I5" s="280"/>
      <c r="J5" s="280"/>
      <c r="K5" s="280"/>
      <c r="L5" s="280"/>
      <c r="M5" s="280"/>
    </row>
    <row r="6" spans="1:12" ht="18.75" customHeight="1">
      <c r="A6" s="281" t="s">
        <v>206</v>
      </c>
      <c r="B6" s="279" t="s">
        <v>262</v>
      </c>
      <c r="F6" s="465" t="s">
        <v>194</v>
      </c>
      <c r="G6" s="279"/>
      <c r="H6" s="279" t="s">
        <v>262</v>
      </c>
      <c r="K6" s="280"/>
      <c r="L6" s="278" t="s">
        <v>275</v>
      </c>
    </row>
    <row r="7" spans="5:12" ht="18.75">
      <c r="E7" s="278" t="s">
        <v>272</v>
      </c>
      <c r="F7" s="465"/>
      <c r="H7" s="279" t="s">
        <v>263</v>
      </c>
      <c r="L7" s="278" t="s">
        <v>274</v>
      </c>
    </row>
    <row r="8" spans="6:12" ht="18.75">
      <c r="F8" s="465"/>
      <c r="H8" s="279" t="s">
        <v>264</v>
      </c>
      <c r="J8" s="354"/>
      <c r="K8" s="354"/>
      <c r="L8" s="278" t="s">
        <v>276</v>
      </c>
    </row>
    <row r="11" spans="3:10" ht="18.75">
      <c r="C11" s="464" t="s">
        <v>228</v>
      </c>
      <c r="D11" s="464"/>
      <c r="I11" s="464" t="s">
        <v>229</v>
      </c>
      <c r="J11" s="464"/>
    </row>
    <row r="12" spans="9:13" ht="8.25" customHeight="1">
      <c r="I12" s="280"/>
      <c r="J12" s="280"/>
      <c r="K12" s="280"/>
      <c r="L12" s="280"/>
      <c r="M12" s="280"/>
    </row>
    <row r="13" spans="1:12" ht="18.75" customHeight="1">
      <c r="A13" s="281" t="s">
        <v>257</v>
      </c>
      <c r="B13" s="279" t="s">
        <v>261</v>
      </c>
      <c r="F13" s="465" t="s">
        <v>194</v>
      </c>
      <c r="G13" s="279"/>
      <c r="H13" s="279" t="s">
        <v>261</v>
      </c>
      <c r="K13" s="280"/>
      <c r="L13" s="278" t="s">
        <v>260</v>
      </c>
    </row>
    <row r="14" spans="5:12" ht="18.75">
      <c r="E14" s="278" t="s">
        <v>271</v>
      </c>
      <c r="F14" s="465"/>
      <c r="H14" s="279" t="s">
        <v>262</v>
      </c>
      <c r="K14" s="280"/>
      <c r="L14" s="278" t="s">
        <v>277</v>
      </c>
    </row>
    <row r="15" spans="6:12" ht="18.75">
      <c r="F15" s="465"/>
      <c r="H15" s="279" t="s">
        <v>264</v>
      </c>
      <c r="J15" s="354"/>
      <c r="K15" s="354"/>
      <c r="L15" s="278" t="s">
        <v>278</v>
      </c>
    </row>
    <row r="16" spans="6:11" ht="18.75">
      <c r="F16" s="355"/>
      <c r="H16" s="279"/>
      <c r="J16" s="354"/>
      <c r="K16" s="354"/>
    </row>
    <row r="17" spans="3:10" ht="18.75">
      <c r="C17" s="464"/>
      <c r="D17" s="464"/>
      <c r="I17" s="464"/>
      <c r="J17" s="464"/>
    </row>
    <row r="18" ht="18.75">
      <c r="A18" s="336" t="s">
        <v>259</v>
      </c>
    </row>
    <row r="19" spans="1:10" ht="18.75">
      <c r="A19" s="278" t="s">
        <v>255</v>
      </c>
      <c r="C19" s="464"/>
      <c r="D19" s="464"/>
      <c r="I19" s="464"/>
      <c r="J19" s="464"/>
    </row>
    <row r="20" spans="3:10" ht="18.75">
      <c r="C20" s="464" t="s">
        <v>228</v>
      </c>
      <c r="D20" s="464"/>
      <c r="I20" s="464" t="s">
        <v>229</v>
      </c>
      <c r="J20" s="464"/>
    </row>
    <row r="21" spans="9:13" ht="8.25" customHeight="1">
      <c r="I21" s="280"/>
      <c r="J21" s="280"/>
      <c r="K21" s="280"/>
      <c r="L21" s="280"/>
      <c r="M21" s="280"/>
    </row>
    <row r="22" spans="1:16" ht="18.75" customHeight="1">
      <c r="A22" s="281" t="s">
        <v>206</v>
      </c>
      <c r="B22" s="279" t="s">
        <v>265</v>
      </c>
      <c r="F22" s="278" t="s">
        <v>268</v>
      </c>
      <c r="G22" s="465" t="s">
        <v>194</v>
      </c>
      <c r="H22" s="279"/>
      <c r="I22" s="279" t="s">
        <v>267</v>
      </c>
      <c r="L22" s="280"/>
      <c r="N22" s="278" t="s">
        <v>270</v>
      </c>
      <c r="O22" s="280"/>
      <c r="P22" s="280"/>
    </row>
    <row r="23" spans="2:9" ht="18.75">
      <c r="B23" s="279" t="s">
        <v>266</v>
      </c>
      <c r="F23" s="278" t="s">
        <v>269</v>
      </c>
      <c r="G23" s="465"/>
      <c r="I23" s="279"/>
    </row>
    <row r="24" ht="18.75">
      <c r="I24" s="279"/>
    </row>
    <row r="25" ht="18.75">
      <c r="I25" s="279"/>
    </row>
  </sheetData>
  <sheetProtection sheet="1"/>
  <mergeCells count="15">
    <mergeCell ref="F13:F15"/>
    <mergeCell ref="C17:D17"/>
    <mergeCell ref="I17:J17"/>
    <mergeCell ref="C19:D19"/>
    <mergeCell ref="I19:J19"/>
    <mergeCell ref="C20:D20"/>
    <mergeCell ref="I20:J20"/>
    <mergeCell ref="G22:G23"/>
    <mergeCell ref="C3:D3"/>
    <mergeCell ref="I3:J3"/>
    <mergeCell ref="F6:F8"/>
    <mergeCell ref="C4:D4"/>
    <mergeCell ref="I4:J4"/>
    <mergeCell ref="C11:D11"/>
    <mergeCell ref="I11:J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平成24年05月改訂部数表</dc:title>
  <dc:subject/>
  <dc:creator>佐賀新聞ｻｰﾋﾞｽ　中原</dc:creator>
  <cp:keywords/>
  <dc:description/>
  <cp:lastModifiedBy>中原隆志</cp:lastModifiedBy>
  <cp:lastPrinted>2024-03-18T08:03:03Z</cp:lastPrinted>
  <dcterms:created xsi:type="dcterms:W3CDTF">2009-05-01T08:19:12Z</dcterms:created>
  <dcterms:modified xsi:type="dcterms:W3CDTF">2024-03-21T05:41:31Z</dcterms:modified>
  <cp:category/>
  <cp:version/>
  <cp:contentType/>
  <cp:contentStatus/>
</cp:coreProperties>
</file>